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7CD1D162-EDE5-4A54-AB15-B2C6688FD2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dstrešnica 1" sheetId="5" r:id="rId1"/>
    <sheet name="Nadstrešnica" sheetId="4" state="hidden" r:id="rId2"/>
  </sheets>
  <definedNames>
    <definedName name="_xlnm.Print_Area" localSheetId="1">Nadstrešnica!$A$1:$F$59</definedName>
    <definedName name="_xlnm.Print_Area" localSheetId="0">'Nadstrešnica 1'!$A$1:$F$83</definedName>
  </definedNames>
  <calcPr calcId="181029"/>
</workbook>
</file>

<file path=xl/calcChain.xml><?xml version="1.0" encoding="utf-8"?>
<calcChain xmlns="http://schemas.openxmlformats.org/spreadsheetml/2006/main">
  <c r="F37" i="5" l="1"/>
  <c r="F38" i="5"/>
  <c r="F41" i="5"/>
  <c r="F42" i="5"/>
  <c r="F65" i="5"/>
  <c r="F66" i="5"/>
  <c r="F67" i="5"/>
  <c r="F68" i="5"/>
  <c r="F74" i="5"/>
  <c r="F73" i="5"/>
  <c r="F72" i="5"/>
  <c r="F71" i="5"/>
  <c r="F70" i="5"/>
  <c r="F69" i="5"/>
  <c r="F50" i="5"/>
  <c r="F49" i="5"/>
  <c r="F46" i="5"/>
  <c r="F45" i="5"/>
  <c r="F35" i="5"/>
  <c r="F32" i="5"/>
  <c r="F31" i="5"/>
  <c r="F30" i="5"/>
  <c r="F29" i="5"/>
  <c r="F28" i="5"/>
  <c r="F27" i="5"/>
  <c r="F26" i="5"/>
  <c r="F22" i="5"/>
  <c r="F23" i="5" s="1"/>
  <c r="F51" i="5" l="1"/>
  <c r="F43" i="5"/>
  <c r="F33" i="5"/>
  <c r="F47" i="5"/>
  <c r="F75" i="5"/>
  <c r="F39" i="4"/>
  <c r="F38" i="4"/>
  <c r="F37" i="4"/>
  <c r="F15" i="4"/>
  <c r="F14" i="4"/>
  <c r="F79" i="5" l="1"/>
  <c r="F80" i="5" s="1"/>
  <c r="F81" i="5" s="1"/>
  <c r="F36" i="4"/>
  <c r="F35" i="4"/>
  <c r="F34" i="4"/>
  <c r="F33" i="4"/>
  <c r="F32" i="4"/>
  <c r="F31" i="4"/>
  <c r="F40" i="4" s="1"/>
  <c r="F28" i="4"/>
  <c r="F27" i="4"/>
  <c r="F24" i="4"/>
  <c r="F23" i="4"/>
  <c r="F20" i="4"/>
  <c r="F19" i="4"/>
  <c r="F18" i="4"/>
  <c r="F13" i="4"/>
  <c r="F12" i="4"/>
  <c r="F11" i="4"/>
  <c r="F10" i="4"/>
  <c r="F9" i="4"/>
  <c r="F5" i="4"/>
  <c r="F6" i="4"/>
  <c r="F29" i="4" l="1"/>
  <c r="F16" i="4"/>
  <c r="F25" i="4"/>
  <c r="F21" i="4"/>
  <c r="F44" i="4" l="1"/>
  <c r="F55" i="4" s="1"/>
  <c r="F45" i="4" l="1"/>
  <c r="F46" i="4" s="1"/>
  <c r="F54" i="4" l="1"/>
  <c r="F56" i="4" s="1"/>
  <c r="F58" i="4" s="1"/>
  <c r="F57" i="4" s="1"/>
</calcChain>
</file>

<file path=xl/sharedStrings.xml><?xml version="1.0" encoding="utf-8"?>
<sst xmlns="http://schemas.openxmlformats.org/spreadsheetml/2006/main" count="214" uniqueCount="110">
  <si>
    <t>R.Br.</t>
  </si>
  <si>
    <t>Opis stavke</t>
  </si>
  <si>
    <t>Količina</t>
  </si>
  <si>
    <t>Jedinica mjere</t>
  </si>
  <si>
    <t>m2</t>
  </si>
  <si>
    <t>m3</t>
  </si>
  <si>
    <t>kom</t>
  </si>
  <si>
    <t>m1</t>
  </si>
  <si>
    <t>Ukupno bez PDV</t>
  </si>
  <si>
    <t>Sveukupno kn</t>
  </si>
  <si>
    <t>PDV  25%</t>
  </si>
  <si>
    <t>Strojno skidanje humusa u sloju debljine 20 cm, utovar i odvoz materijala iz iskopa na gradsku deponiju do 20 km. Obračun po m3 iskopanog materijala</t>
  </si>
  <si>
    <t>A</t>
  </si>
  <si>
    <t>ZEMLJANI RADOVI</t>
  </si>
  <si>
    <t>Zbijanje zemljane posteljice valjkom na zbijenost 20 MN/m2. Obračun po m2 zbijene površine.</t>
  </si>
  <si>
    <t xml:space="preserve">Dobava, dovoz, ugradnja, razastiranje i zbijanje tampona od kamenog materijala, granulacije 0 - 32 mm, u debljini sloja 15 cm. Zbijanje tampona na 100 MN/m2. Obračun po m3 materijala u zbijenom stanju. </t>
  </si>
  <si>
    <t>B</t>
  </si>
  <si>
    <t>BETONSKI I AB RADOVI</t>
  </si>
  <si>
    <t>ZEMLJANI RADOVI UKUPNO :</t>
  </si>
  <si>
    <t>Dobava i ugradnja armature AB ploče, RA i MAG. Količina armature 100 kg/m3 ugrađenog betona</t>
  </si>
  <si>
    <t>kg</t>
  </si>
  <si>
    <t>C</t>
  </si>
  <si>
    <t>ODVODNJA OBORINSKIH VODA</t>
  </si>
  <si>
    <r>
      <t xml:space="preserve">Dobava i ugradnja slivnika na uglovima betonske ploče. Slivnici se izvode od betonskih cijevi </t>
    </r>
    <r>
      <rPr>
        <sz val="9.5"/>
        <color rgb="FF1F1F1F"/>
        <rFont val="Calibri"/>
        <family val="2"/>
        <charset val="238"/>
      </rPr>
      <t xml:space="preserve">Ø 400 mm, </t>
    </r>
    <r>
      <rPr>
        <sz val="9.5"/>
        <color rgb="FF1F1F1F"/>
        <rFont val="Arial"/>
        <family val="2"/>
        <charset val="238"/>
      </rPr>
      <t xml:space="preserve">sa betoniranim dnom. Na vrhu se ugrađuje slivnička rešetka D400. U cijenu uključiti bušenje otvora </t>
    </r>
    <r>
      <rPr>
        <sz val="9.5"/>
        <color rgb="FF1F1F1F"/>
        <rFont val="Calibri"/>
        <family val="2"/>
        <charset val="238"/>
      </rPr>
      <t>Ø</t>
    </r>
    <r>
      <rPr>
        <sz val="9.5"/>
        <color rgb="FF1F1F1F"/>
        <rFont val="Arial"/>
        <family val="2"/>
        <charset val="238"/>
      </rPr>
      <t xml:space="preserve"> 100 mm za preljev. Obračun po kompletno ugrađenom slivniku.</t>
    </r>
  </si>
  <si>
    <t>D</t>
  </si>
  <si>
    <t>ELEKTRO INSTALACIJE</t>
  </si>
  <si>
    <t>BETONSKI I AB RADOVI UKUPNO :</t>
  </si>
  <si>
    <t>ODVODNJA OBORINSKIH VODA UKUPNO :</t>
  </si>
  <si>
    <r>
      <t xml:space="preserve">Dobava i ugradnja rebrastih proturnih cijevi </t>
    </r>
    <r>
      <rPr>
        <sz val="9.5"/>
        <color rgb="FF1F1F1F"/>
        <rFont val="Calibri"/>
        <family val="2"/>
        <charset val="238"/>
      </rPr>
      <t>Ø</t>
    </r>
    <r>
      <rPr>
        <sz val="9.5"/>
        <color rgb="FF1F1F1F"/>
        <rFont val="Arial"/>
        <family val="2"/>
        <charset val="238"/>
      </rPr>
      <t xml:space="preserve"> 50 mm za provođenje elektro kablova. Cijevi se postavljaju na pozicije predviđene projektom. Cijevi se ugrađuju u beton. Dužina cijevi 100 cm. Obračun po m ugrađene proturne cijevi</t>
    </r>
  </si>
  <si>
    <t>m</t>
  </si>
  <si>
    <t>1.</t>
  </si>
  <si>
    <t>Dobava i ugradnja podložnog betona C 16/20 debljine sloja 10 cm, prije ugradnje armature temeljne ploče</t>
  </si>
  <si>
    <t>PRIPREMNI RADOVI</t>
  </si>
  <si>
    <t>pauš</t>
  </si>
  <si>
    <t>2.</t>
  </si>
  <si>
    <t>PRIPREMNI RADOVI UKUPNO :</t>
  </si>
  <si>
    <t>Jedinična cijena €</t>
  </si>
  <si>
    <t>Ukupna cijena €</t>
  </si>
  <si>
    <t>3.</t>
  </si>
  <si>
    <t xml:space="preserve">1. </t>
  </si>
  <si>
    <t>Iskolčenje temeljne ploče od strane ovlaštenog geodeta, davanje visinskih točaka. U cijenu uključena izrada geodetskog elaborata. Predviđeni broj izlazaka 3 (tri)</t>
  </si>
  <si>
    <t xml:space="preserve">Dobava, dovoz, ugradnja, razastiranje i zbijanje tampona od kamenog materijala, granulacije 0 - 60 mm, u debljini sloja 25 cm. Zbijanje tampona na 50 MN/m2. Obračun po m3 materijala u zbijenom stanju. </t>
  </si>
  <si>
    <t>Dobava i ugradnja betona za AB ploču d=20 cm, klase betona C 25/30, dmax 32 mm. Betonsku ploču izvesti sa četverostrešnim padom od 1 %,  od sredine prema vanjskim uglovima ploče. Površinu ploče nahrapaviti metlanjem, kako bi se postigla protukliznost R11. U cijenu uključiti rezanje dilatacija površine cca 25 m2, te njegu betona vodom i zaštitu betona od isušivanja - pokrivanje geotekstilom.. Zaštitni sloj armature izvesti u d=5 cm. Obračun po m3 ugrađenog i obrađenog betona.</t>
  </si>
  <si>
    <t>TROŠKOVNIK - izgradnja otvorene nadstrešnice za smještaj cisterne za gorivo</t>
  </si>
  <si>
    <r>
      <t xml:space="preserve">Strojni široki iskop tla kategorije A, dubine 50 cm sa točnošću iskopa </t>
    </r>
    <r>
      <rPr>
        <u/>
        <sz val="9.5"/>
        <color rgb="FF1F1F1F"/>
        <rFont val="Arial"/>
        <family val="2"/>
        <charset val="238"/>
      </rPr>
      <t>+</t>
    </r>
    <r>
      <rPr>
        <sz val="9.5"/>
        <color rgb="FF1F1F1F"/>
        <rFont val="Arial"/>
        <family val="2"/>
        <charset val="238"/>
      </rPr>
      <t xml:space="preserve"> 5 cm. Utovar i odvoz materijala iz iskopa na gradsku deponiju udaljenosti do 20 km.  Obračun po m3 iskopanog materijala</t>
    </r>
  </si>
  <si>
    <t>Dobava i postava geotekstila težine 200g/m2, kao razdjelni sloj između zemljane posteljice i tampona od kamenog materijala. Obračun po m2 površine. U cijenu uključeni potrebni prijeklopi geotekstila i podizanje na vertikalne stranice.</t>
  </si>
  <si>
    <t>Produbljenje iskopa na mjestu temeljnih stopa čeličnih stupova konstrukcije nadstrešnice, dubine 30 cm, dim 50*50 cm, kom 6</t>
  </si>
  <si>
    <t>Dobava i ugradnja pltkih betonskih kanalica za odvodnju površinskih oborinskih voda. Kanalice se ugrađuju po cijelom obodu betonske površine nadstrešnice. Kanalice se ugrađuju na sloj mršavog betona C16/20, debljine sloja 15 cm. Kanalice prate pad betonske ploče.</t>
  </si>
  <si>
    <t>Dobava i ugradnja pocinčane trake za uzemljenje FeZn 30*4 mm, uključivo sav potreban dodatni materijali spojne elemente - Faradejev kavez</t>
  </si>
  <si>
    <t>ELEKTRO INSTALACIJE UKUPNO :</t>
  </si>
  <si>
    <t>E</t>
  </si>
  <si>
    <t>ČELIČNA KONSTRUKCIJA NADSTREŠNICE</t>
  </si>
  <si>
    <t>Dobava i ugradnja pocinčanih čeličnih stupova HEA 240, te montaža na prethodno ugrađene anker vijke. Prije betoniranja temeljnih stopa potrebno je dostaviti na gradilište šablone sa vijcima. U cijenu je uključena AKZ svih stupova i bojanje završnom PU bojom u dva sloja - antracit</t>
  </si>
  <si>
    <t>Dobava i ugradnja pocinčanih čeličnih profila HEA 280, glavne nosive konstrukcije krova. U cijenu je uključena AKZ svih stupova i bojanje završnom PU bojom u dva sloja - antracit</t>
  </si>
  <si>
    <t>Dobava i ugradnja pocinčanih čeličnih profila HEA 140, sekundarne nosive konstrukcije krova. U cijenu je uključena AKZ svih stupova i bojanje završnom PU bojom u dva sloja - antracit</t>
  </si>
  <si>
    <t>REKAPITULACIJA</t>
  </si>
  <si>
    <t>ČELIČNA KONSTRUKCIJA NADSTREŠNICE UKUPNO .</t>
  </si>
  <si>
    <t>SVEUKUPNA REKAPITULACIJA :</t>
  </si>
  <si>
    <t>STAJANKA ZA ZRAKOPLOVE I HELIKOPTERE</t>
  </si>
  <si>
    <t>NADSTREŠNICA</t>
  </si>
  <si>
    <t>SVEUKUPNO :</t>
  </si>
  <si>
    <t>PDV 25 % :</t>
  </si>
  <si>
    <t>SVEUKUPNO SA PDV-OM :</t>
  </si>
  <si>
    <t>Dobava i ugradnja oborinskih vertikala fi 100 mm, od pocinčanog bojanog lima d=  mm, boja antracit. U cijenu uključen sav dodatni materijal i pričvrsni pribor - koljena, labuđi vrat . . .</t>
  </si>
  <si>
    <t>Dobava i montaža pokrova nadstrešnice od pocinčanog, valovitog trapeznog bojanog lima d=0,55  mm TR40, boja antracit</t>
  </si>
  <si>
    <t xml:space="preserve">Dobava i ugradnja horizontalnih žljebova za prihvat oborinskih voda .R.Š. 51 cm, od pocinčanog bojanog lima d=0,55  mm, boja antracit. U cijenu uključiti pocinčane bojane kuke </t>
  </si>
  <si>
    <t>Dobava i montaža sljemena krova od pocinčanog bojanog lima d=0,55  mm, R.Š.62 cm, boja antracit. U cijenu uključen sav dodatni materijal i pričvrsni pribor</t>
  </si>
  <si>
    <t>Dobava i montaža veterlajsni krova od pocinčanog bojanog lima d=0,55  mm, R.Š.51 cm, boja antracit. U cijenu uključen sav dodatni materijal i pričvrsni pribor</t>
  </si>
  <si>
    <t>Dobava i montaža uvodnog lima u žlijeb od pocinčanog bojanog lima d=0,55  mm, R.Š.25 cm, boja antracit. U cijenu uključen sav dodatni materijal i pričvrsni pribor</t>
  </si>
  <si>
    <t>Izrada, doprema i montaža čelične konstrukcije nadstrešnice. Osnovni materijal je čelik S235JR (Č 0361).</t>
  </si>
  <si>
    <t>U jediničnoj cijeni stavke obuhvaćena je, radionička izrada, doprema, postava i montaža svih elemenata čelične konstrukcije, sva potrebna spojna sredstva (vijci, podložne pločice), sva potrebna varenja u radioni i na gradilištu, zaštita od korozije i popravci zaštitnog premaza nakon montaže, te pomoćna cjevna skela pri montaži. Prije radioničke izrade potrebno je sve mjere provjeriti na licu mjesta. U slučaju ne podudaranja konzultirati projektanta. U jediničnoj cijeni su uključene i sve geodetske usluge tijekom montaže sa izradom geodetskih izvješća tijekom i po dovršetku montaže. Tijekom izrade čelične konstrukcije predviđena je predmontaža sklopova u radioni. U cijenu je također uključeno kompletni radionički projekt koji radi Izvođač.</t>
  </si>
  <si>
    <t xml:space="preserve">Za izradu nosive čelične konstrukcije predviđa se izvedba sa čeličnim profilima. Čelični profili se sidre u armiranobetonski temelj. </t>
  </si>
  <si>
    <t>HEA 140  - h=133 mm, b=140 mm, s=5,5 mm, t=8,5 mm, r=12 mm, težina=25,3 kg/m'.</t>
  </si>
  <si>
    <t>HEA 240  - h=230 mm, b=240 mm, s=7,5 mm, t=12 mm, r=21 mm, težina=76,8 kg/m'.</t>
  </si>
  <si>
    <t>HEA 280  - h=270 mm, b=280 mm, s=8 mm, t=13 mm, r=24 mm, težina=97,3 kg/m'.</t>
  </si>
  <si>
    <t>U cijenu je uključena dobava, izrada i montaža, sav dodatni materijal i spojna sredstva, te svi transporti, potrebna skela prilikom montaže.</t>
  </si>
  <si>
    <t>U cijenu je uključena i zaštita od korozije vrućim cinčanjem KLASE C4H, svih čeličnih elemenata, sve u boji po izboru projektanta.</t>
  </si>
  <si>
    <t>Čelične komponente: vruće pocinčane i obložene, boja NCS prema odabiru arhitekta, kvalitete prema ZTV. 
Dijelovi za učvršćivanje: nehrđajući čelik (plemeniti čelik prema ZTV)</t>
  </si>
  <si>
    <t>Izvesti prema projektu.</t>
  </si>
  <si>
    <t>Obračun po kg čelika, sve do funkcionalne gotovosti.</t>
  </si>
  <si>
    <t>- čelični profili HEA 140</t>
  </si>
  <si>
    <t>- čelični profili HEA 240</t>
  </si>
  <si>
    <t>- čelični profili HEA 280</t>
  </si>
  <si>
    <t>- 3% sitni materijal, pločice</t>
  </si>
  <si>
    <t>Dobava i strojna ugradnja betonske mase u AB PLOČU i temeljne stope građevine  betonom tlačne čvrstoće C25/30, razreda izloženosti XC1, srednji presjek dim 35 cm. Stavka uključuje rad, material i dodatak za vodonepropusnost sve prema nacrtima projektanta i prema statičkom računu.  Površinu ploče nahrapaviti metlanjem, kako bi se postigla protukliznost R11. U cijenu uključiti rezanje dilatacija površine cca 25 m2, te njegu betona vodom i zaštitu betona od isušivanja - pokrivanje geotekstilom.. Zaštitni sloj armature izvesti u d=5 cm. Obračun po m3 ugrađenog i obrađenog betona.</t>
  </si>
  <si>
    <t>Dobava, sječenje i ravnanje, savijanje, transport, te postava i vezivanje armature iz betonskog čelika u monolitnu konstrukciju. Količine su izračunate prema armaturnim nacrtima.</t>
  </si>
  <si>
    <t>a) šipke B500B</t>
  </si>
  <si>
    <t>b) mreže B500A</t>
  </si>
  <si>
    <t xml:space="preserve">a) beton </t>
  </si>
  <si>
    <t>m³</t>
  </si>
  <si>
    <t>b) oplata</t>
  </si>
  <si>
    <t>m²</t>
  </si>
  <si>
    <t>PONUDBENI TROŠKOVNIK</t>
  </si>
  <si>
    <t>DOKUMENTACIJA ZA NADMETANJE</t>
  </si>
  <si>
    <t>OBRAZAC – 2.</t>
  </si>
  <si>
    <t>OPĆI UVJETI – u skladu s tehničkim dijelom dokumentacije</t>
  </si>
  <si>
    <t>&gt;</t>
  </si>
  <si>
    <t xml:space="preserve">ponudom se nudi predmet nabave iste količine, vrste, svojstava i tražene kvalitete propisane u </t>
  </si>
  <si>
    <t>dokumentaciji za nadmetanje i sve prema ovom troškovniku</t>
  </si>
  <si>
    <t>ponudbeni troškovnik ponuditelja mora odgovarati oblikom i sadržajem ovom ponudbenom troškovniku,</t>
  </si>
  <si>
    <t>i privitak je ovom popunjenom obrascu</t>
  </si>
  <si>
    <t>cijena sadrži sve troškove dostave i isporuke na mjesto isporuke prema dokumentaciji za nadmetanje</t>
  </si>
  <si>
    <t>u cijenu ponude, bez poreza na dodanu vrijednost, moraju biti uračunati svi troškovi i popusti</t>
  </si>
  <si>
    <t>UVJETI – određivanje cijene i količine predmeta nabave</t>
  </si>
  <si>
    <t>Cijena ponude</t>
  </si>
  <si>
    <t>Naručitelj u dokumentaciji za nadmetanje određuje:</t>
  </si>
  <si>
    <t>cijena ponude je nepromjenjiva</t>
  </si>
  <si>
    <t>Ponuđena cijena za predmet nabave je nepromjenjiva za vrijeme trajanja Ugovora.</t>
  </si>
  <si>
    <t>321-JN-NRA/23</t>
  </si>
  <si>
    <t xml:space="preserve">Kompletan sustav zaštite provodi se u radioni, a na gradilištu se vrše samo popravci oštećenja nastalih prilikom transporta i montaže.
U cijenu je također uključeno i ispitivanje sučeonih varova bezrazornim metodama.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</si>
</sst>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k_n_-;\-* #,##0\ _k_n_-;_-* &quot;-&quot;\ _k_n_-;_-@_-"/>
  </numFmts>
  <fonts count="3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9.5"/>
      <color rgb="FF1F1F1F"/>
      <name val="Arial"/>
      <family val="2"/>
      <charset val="238"/>
    </font>
    <font>
      <sz val="9.5"/>
      <color rgb="FF262626"/>
      <name val="Arial"/>
      <family val="2"/>
      <charset val="238"/>
    </font>
    <font>
      <sz val="9.5"/>
      <color theme="1"/>
      <name val="Arial"/>
      <family val="2"/>
      <charset val="238"/>
    </font>
    <font>
      <b/>
      <sz val="9.5"/>
      <color rgb="FF262626"/>
      <name val="Arial"/>
      <family val="2"/>
      <charset val="238"/>
    </font>
    <font>
      <b/>
      <sz val="11"/>
      <color theme="1"/>
      <name val="Calibri"/>
      <family val="2"/>
      <scheme val="minor"/>
    </font>
    <font>
      <sz val="9.5"/>
      <color rgb="FF262626"/>
      <name val="Arial"/>
      <family val="2"/>
    </font>
    <font>
      <b/>
      <sz val="11"/>
      <color theme="1"/>
      <name val="Calibri"/>
      <family val="2"/>
      <charset val="238"/>
      <scheme val="minor"/>
    </font>
    <font>
      <u/>
      <sz val="9.5"/>
      <color rgb="FF1F1F1F"/>
      <name val="Arial"/>
      <family val="2"/>
      <charset val="238"/>
    </font>
    <font>
      <b/>
      <sz val="9.5"/>
      <color theme="1"/>
      <name val="Arial"/>
      <family val="2"/>
      <charset val="238"/>
    </font>
    <font>
      <b/>
      <sz val="9.5"/>
      <color rgb="FF1F1F1F"/>
      <name val="Arial"/>
      <family val="2"/>
      <charset val="238"/>
    </font>
    <font>
      <sz val="9.5"/>
      <color rgb="FF1F1F1F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  <scheme val="minor"/>
    </font>
    <font>
      <sz val="9"/>
      <name val="Arial"/>
      <family val="2"/>
      <charset val="238"/>
    </font>
    <font>
      <b/>
      <sz val="9"/>
      <color indexed="14"/>
      <name val="Arial CE"/>
      <family val="2"/>
      <charset val="238"/>
    </font>
    <font>
      <sz val="9"/>
      <color indexed="12"/>
      <name val="Arial CE"/>
      <charset val="238"/>
    </font>
    <font>
      <b/>
      <sz val="8"/>
      <color indexed="12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9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9.6"/>
      <color theme="1"/>
      <name val="Arial"/>
      <family val="2"/>
      <charset val="238"/>
    </font>
    <font>
      <sz val="9.6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7" fillId="0" borderId="0"/>
    <xf numFmtId="0" fontId="21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0" fontId="5" fillId="0" borderId="3" xfId="0" applyFont="1" applyBorder="1" applyAlignment="1">
      <alignment vertical="top"/>
    </xf>
    <xf numFmtId="0" fontId="6" fillId="0" borderId="3" xfId="0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0" fontId="7" fillId="0" borderId="5" xfId="0" applyFont="1" applyBorder="1" applyAlignment="1">
      <alignment vertical="top" wrapText="1"/>
    </xf>
    <xf numFmtId="0" fontId="0" fillId="0" borderId="5" xfId="0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0" fillId="0" borderId="0" xfId="0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0" fillId="0" borderId="2" xfId="0" applyNumberFormat="1" applyBorder="1" applyAlignment="1">
      <alignment horizontal="right"/>
    </xf>
    <xf numFmtId="4" fontId="0" fillId="0" borderId="6" xfId="0" applyNumberForma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/>
    </xf>
    <xf numFmtId="0" fontId="9" fillId="0" borderId="5" xfId="0" applyFont="1" applyBorder="1" applyAlignment="1">
      <alignment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vertical="top" wrapText="1"/>
    </xf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right"/>
    </xf>
    <xf numFmtId="0" fontId="1" fillId="0" borderId="0" xfId="0" applyFont="1" applyAlignment="1">
      <alignment vertical="top" wrapText="1"/>
    </xf>
    <xf numFmtId="4" fontId="2" fillId="0" borderId="0" xfId="0" applyNumberFormat="1" applyFont="1" applyAlignment="1">
      <alignment horizontal="right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right" vertical="center"/>
    </xf>
    <xf numFmtId="0" fontId="13" fillId="0" borderId="3" xfId="0" applyFont="1" applyBorder="1" applyAlignment="1">
      <alignment vertical="center" wrapText="1"/>
    </xf>
    <xf numFmtId="4" fontId="12" fillId="0" borderId="3" xfId="0" applyNumberFormat="1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4" fontId="8" fillId="0" borderId="0" xfId="0" applyNumberFormat="1" applyFont="1" applyAlignment="1">
      <alignment horizontal="right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horizontal="center"/>
    </xf>
    <xf numFmtId="4" fontId="10" fillId="0" borderId="0" xfId="0" applyNumberFormat="1" applyFont="1" applyAlignment="1">
      <alignment horizontal="right"/>
    </xf>
    <xf numFmtId="0" fontId="6" fillId="0" borderId="7" xfId="0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/>
    </xf>
    <xf numFmtId="4" fontId="20" fillId="0" borderId="1" xfId="0" applyNumberFormat="1" applyFont="1" applyBorder="1" applyAlignment="1">
      <alignment horizontal="right"/>
    </xf>
    <xf numFmtId="0" fontId="18" fillId="0" borderId="1" xfId="1" applyFont="1" applyBorder="1" applyAlignment="1">
      <alignment horizontal="justify" vertical="top" wrapText="1"/>
    </xf>
    <xf numFmtId="0" fontId="18" fillId="0" borderId="1" xfId="1" applyFont="1" applyBorder="1" applyAlignment="1">
      <alignment horizontal="left" vertical="center" wrapText="1"/>
    </xf>
    <xf numFmtId="0" fontId="19" fillId="0" borderId="1" xfId="1" applyFont="1" applyBorder="1" applyAlignment="1">
      <alignment horizontal="center" vertical="center"/>
    </xf>
    <xf numFmtId="4" fontId="19" fillId="0" borderId="1" xfId="1" applyNumberFormat="1" applyFont="1" applyBorder="1" applyAlignment="1">
      <alignment horizontal="center"/>
    </xf>
    <xf numFmtId="164" fontId="22" fillId="0" borderId="0" xfId="2" applyNumberFormat="1" applyFont="1" applyAlignment="1">
      <alignment horizontal="left" vertical="center"/>
    </xf>
    <xf numFmtId="164" fontId="22" fillId="0" borderId="0" xfId="2" applyNumberFormat="1" applyFont="1" applyAlignment="1">
      <alignment horizontal="right" vertical="center"/>
    </xf>
    <xf numFmtId="0" fontId="21" fillId="0" borderId="0" xfId="2"/>
    <xf numFmtId="164" fontId="23" fillId="0" borderId="8" xfId="2" applyNumberFormat="1" applyFont="1" applyBorder="1" applyAlignment="1">
      <alignment horizontal="left" vertical="center"/>
    </xf>
    <xf numFmtId="164" fontId="23" fillId="0" borderId="8" xfId="2" applyNumberFormat="1" applyFont="1" applyBorder="1" applyAlignment="1">
      <alignment horizontal="right" vertical="center"/>
    </xf>
    <xf numFmtId="164" fontId="24" fillId="0" borderId="0" xfId="2" applyNumberFormat="1" applyFont="1" applyAlignment="1">
      <alignment horizontal="left" vertical="center"/>
    </xf>
    <xf numFmtId="164" fontId="24" fillId="0" borderId="0" xfId="2" applyNumberFormat="1" applyFont="1" applyAlignment="1">
      <alignment horizontal="center" vertical="center"/>
    </xf>
    <xf numFmtId="164" fontId="24" fillId="0" borderId="0" xfId="2" applyNumberFormat="1" applyFont="1" applyAlignment="1">
      <alignment horizontal="right" vertical="center"/>
    </xf>
    <xf numFmtId="0" fontId="25" fillId="0" borderId="0" xfId="2" applyFont="1"/>
    <xf numFmtId="0" fontId="26" fillId="0" borderId="0" xfId="2" applyFont="1"/>
    <xf numFmtId="164" fontId="28" fillId="0" borderId="0" xfId="0" applyNumberFormat="1" applyFont="1"/>
    <xf numFmtId="0" fontId="21" fillId="0" borderId="0" xfId="0" applyFont="1"/>
    <xf numFmtId="164" fontId="28" fillId="0" borderId="0" xfId="0" applyNumberFormat="1" applyFont="1" applyAlignment="1">
      <alignment horizontal="right"/>
    </xf>
    <xf numFmtId="164" fontId="28" fillId="0" borderId="8" xfId="0" applyNumberFormat="1" applyFont="1" applyBorder="1" applyAlignment="1">
      <alignment horizontal="right"/>
    </xf>
    <xf numFmtId="164" fontId="29" fillId="0" borderId="0" xfId="2" applyNumberFormat="1" applyFont="1"/>
    <xf numFmtId="164" fontId="26" fillId="0" borderId="0" xfId="2" applyNumberFormat="1" applyFont="1"/>
    <xf numFmtId="164" fontId="30" fillId="0" borderId="0" xfId="2" applyNumberFormat="1" applyFont="1"/>
    <xf numFmtId="0" fontId="29" fillId="0" borderId="0" xfId="2" applyFont="1"/>
    <xf numFmtId="0" fontId="29" fillId="0" borderId="0" xfId="2" applyFont="1" applyAlignment="1">
      <alignment horizontal="right"/>
    </xf>
    <xf numFmtId="164" fontId="26" fillId="0" borderId="0" xfId="2" applyNumberFormat="1" applyFont="1" applyAlignment="1">
      <alignment horizontal="right"/>
    </xf>
    <xf numFmtId="164" fontId="31" fillId="0" borderId="0" xfId="2" applyNumberFormat="1" applyFont="1" applyAlignment="1">
      <alignment horizontal="right"/>
    </xf>
    <xf numFmtId="164" fontId="31" fillId="0" borderId="0" xfId="2" applyNumberFormat="1" applyFont="1"/>
    <xf numFmtId="0" fontId="26" fillId="0" borderId="0" xfId="2" applyFont="1" applyAlignment="1">
      <alignment horizontal="center"/>
    </xf>
    <xf numFmtId="0" fontId="26" fillId="0" borderId="0" xfId="2" applyFont="1" applyAlignment="1">
      <alignment horizontal="left"/>
    </xf>
    <xf numFmtId="164" fontId="32" fillId="0" borderId="0" xfId="2" applyNumberFormat="1" applyFont="1"/>
    <xf numFmtId="164" fontId="30" fillId="0" borderId="0" xfId="0" applyNumberFormat="1" applyFont="1"/>
    <xf numFmtId="164" fontId="32" fillId="0" borderId="0" xfId="0" applyNumberFormat="1" applyFont="1"/>
    <xf numFmtId="0" fontId="26" fillId="0" borderId="0" xfId="0" applyFont="1"/>
    <xf numFmtId="4" fontId="0" fillId="0" borderId="0" xfId="0" applyNumberFormat="1"/>
    <xf numFmtId="0" fontId="18" fillId="0" borderId="1" xfId="1" applyFont="1" applyBorder="1" applyAlignment="1">
      <alignment horizontal="justify" vertical="center" wrapText="1"/>
    </xf>
    <xf numFmtId="0" fontId="34" fillId="0" borderId="1" xfId="1" applyFont="1" applyBorder="1" applyAlignment="1">
      <alignment horizontal="center"/>
    </xf>
    <xf numFmtId="4" fontId="34" fillId="0" borderId="1" xfId="1" applyNumberFormat="1" applyFont="1" applyBorder="1" applyAlignment="1">
      <alignment horizontal="center"/>
    </xf>
    <xf numFmtId="0" fontId="33" fillId="0" borderId="1" xfId="1" quotePrefix="1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4" fontId="35" fillId="0" borderId="2" xfId="0" applyNumberFormat="1" applyFont="1" applyBorder="1" applyAlignment="1">
      <alignment horizontal="right"/>
    </xf>
    <xf numFmtId="4" fontId="36" fillId="0" borderId="2" xfId="0" applyNumberFormat="1" applyFont="1" applyBorder="1" applyAlignment="1">
      <alignment horizontal="right"/>
    </xf>
    <xf numFmtId="0" fontId="27" fillId="0" borderId="0" xfId="2" applyFont="1" applyAlignment="1">
      <alignment horizontal="right"/>
    </xf>
    <xf numFmtId="0" fontId="27" fillId="0" borderId="9" xfId="2" applyFont="1" applyBorder="1" applyAlignment="1">
      <alignment horizontal="right"/>
    </xf>
    <xf numFmtId="0" fontId="8" fillId="0" borderId="0" xfId="0" applyFont="1" applyAlignment="1">
      <alignment horizontal="center" vertical="center" wrapText="1"/>
    </xf>
  </cellXfs>
  <cellStyles count="3">
    <cellStyle name="Normal" xfId="0" builtinId="0"/>
    <cellStyle name="Normal 2" xfId="2" xr:uid="{88C03D88-0825-474B-A379-1F1316D80B2E}"/>
    <cellStyle name="Normalno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14"/>
  <sheetViews>
    <sheetView tabSelected="1" topLeftCell="A58" zoomScaleNormal="100" zoomScaleSheetLayoutView="50" workbookViewId="0">
      <selection activeCell="F60" sqref="F60"/>
    </sheetView>
  </sheetViews>
  <sheetFormatPr defaultRowHeight="15" x14ac:dyDescent="0.25"/>
  <cols>
    <col min="1" max="1" width="5.140625" style="27" bestFit="1" customWidth="1"/>
    <col min="2" max="2" width="55.140625" customWidth="1"/>
    <col min="3" max="3" width="10" customWidth="1"/>
    <col min="4" max="4" width="10.7109375" customWidth="1"/>
    <col min="5" max="5" width="10.42578125" style="8" customWidth="1"/>
    <col min="6" max="6" width="11.7109375" style="8" customWidth="1"/>
  </cols>
  <sheetData>
    <row r="1" spans="1:8" s="73" customFormat="1" ht="12" x14ac:dyDescent="0.2">
      <c r="A1" s="71"/>
      <c r="B1" s="71"/>
      <c r="C1" s="71"/>
      <c r="D1" s="71"/>
      <c r="E1" s="71"/>
      <c r="F1" s="71"/>
      <c r="G1" s="71"/>
      <c r="H1" s="72"/>
    </row>
    <row r="2" spans="1:8" s="73" customFormat="1" ht="12" x14ac:dyDescent="0.2">
      <c r="A2" s="74" t="s">
        <v>92</v>
      </c>
      <c r="B2" s="74"/>
      <c r="C2" s="74"/>
      <c r="D2" s="75" t="s">
        <v>93</v>
      </c>
      <c r="E2" s="74"/>
      <c r="F2" s="84" t="s">
        <v>108</v>
      </c>
    </row>
    <row r="3" spans="1:8" s="79" customFormat="1" ht="11.25" x14ac:dyDescent="0.2">
      <c r="A3" s="76"/>
      <c r="B3" s="76"/>
      <c r="C3" s="76"/>
      <c r="D3" s="76"/>
      <c r="E3" s="77"/>
      <c r="F3" s="76"/>
      <c r="G3" s="76"/>
      <c r="H3" s="78"/>
    </row>
    <row r="4" spans="1:8" s="73" customFormat="1" ht="15" customHeight="1" x14ac:dyDescent="0.2">
      <c r="A4" s="80"/>
      <c r="B4" s="80"/>
      <c r="C4" s="80"/>
      <c r="D4" s="80"/>
      <c r="E4" s="107" t="s">
        <v>94</v>
      </c>
      <c r="F4" s="108"/>
      <c r="G4" s="80"/>
    </row>
    <row r="5" spans="1:8" s="80" customFormat="1" ht="12.75" x14ac:dyDescent="0.2">
      <c r="A5" s="85" t="s">
        <v>95</v>
      </c>
      <c r="B5" s="86"/>
      <c r="C5" s="87"/>
      <c r="D5" s="88"/>
      <c r="H5" s="89"/>
    </row>
    <row r="6" spans="1:8" s="80" customFormat="1" ht="12.75" x14ac:dyDescent="0.2">
      <c r="A6" s="90" t="s">
        <v>96</v>
      </c>
      <c r="B6" s="86" t="s">
        <v>97</v>
      </c>
      <c r="C6" s="87"/>
      <c r="D6" s="88"/>
      <c r="H6" s="89"/>
    </row>
    <row r="7" spans="1:8" s="80" customFormat="1" ht="12.75" x14ac:dyDescent="0.2">
      <c r="A7" s="86"/>
      <c r="B7" s="86" t="s">
        <v>98</v>
      </c>
      <c r="C7" s="87"/>
      <c r="D7" s="88"/>
      <c r="H7" s="89"/>
    </row>
    <row r="8" spans="1:8" s="80" customFormat="1" ht="12.75" x14ac:dyDescent="0.2">
      <c r="A8" s="90" t="s">
        <v>96</v>
      </c>
      <c r="B8" s="86" t="s">
        <v>99</v>
      </c>
      <c r="C8" s="87"/>
      <c r="D8" s="88"/>
      <c r="H8" s="89"/>
    </row>
    <row r="9" spans="1:8" s="80" customFormat="1" ht="12.75" x14ac:dyDescent="0.2">
      <c r="A9" s="90"/>
      <c r="B9" s="86" t="s">
        <v>100</v>
      </c>
      <c r="C9" s="87"/>
      <c r="D9" s="88"/>
      <c r="H9" s="89"/>
    </row>
    <row r="10" spans="1:8" s="80" customFormat="1" ht="12.75" x14ac:dyDescent="0.2">
      <c r="A10" s="91" t="s">
        <v>96</v>
      </c>
      <c r="B10" s="92" t="s">
        <v>101</v>
      </c>
      <c r="C10" s="87"/>
      <c r="D10" s="88"/>
      <c r="H10" s="89"/>
    </row>
    <row r="11" spans="1:8" s="80" customFormat="1" ht="12.75" x14ac:dyDescent="0.2">
      <c r="A11" s="90" t="s">
        <v>96</v>
      </c>
      <c r="B11" s="86" t="s">
        <v>102</v>
      </c>
      <c r="C11" s="87"/>
      <c r="D11" s="88"/>
      <c r="H11" s="89"/>
    </row>
    <row r="12" spans="1:8" s="80" customFormat="1" ht="12.75" x14ac:dyDescent="0.2">
      <c r="A12" s="93"/>
      <c r="B12" s="94"/>
      <c r="C12" s="88"/>
      <c r="D12" s="88"/>
      <c r="H12" s="89"/>
    </row>
    <row r="13" spans="1:8" s="80" customFormat="1" ht="12.75" x14ac:dyDescent="0.2">
      <c r="A13" s="95" t="s">
        <v>103</v>
      </c>
      <c r="B13" s="95"/>
      <c r="C13" s="95"/>
      <c r="D13" s="88"/>
      <c r="H13" s="89"/>
    </row>
    <row r="14" spans="1:8" s="98" customFormat="1" ht="12.75" x14ac:dyDescent="0.2">
      <c r="A14" s="96"/>
      <c r="B14" s="97" t="s">
        <v>104</v>
      </c>
      <c r="D14" s="96"/>
      <c r="E14" s="96"/>
      <c r="F14" s="96"/>
      <c r="G14" s="96"/>
      <c r="H14" s="96"/>
    </row>
    <row r="15" spans="1:8" s="98" customFormat="1" ht="12.75" x14ac:dyDescent="0.2">
      <c r="A15" s="96"/>
      <c r="B15" s="96" t="s">
        <v>105</v>
      </c>
      <c r="D15" s="96"/>
      <c r="E15" s="96"/>
      <c r="F15" s="96"/>
      <c r="G15" s="96"/>
      <c r="H15" s="96"/>
    </row>
    <row r="16" spans="1:8" s="98" customFormat="1" ht="12.75" x14ac:dyDescent="0.2">
      <c r="A16" s="96"/>
      <c r="B16" s="96" t="s">
        <v>106</v>
      </c>
      <c r="D16" s="96"/>
      <c r="E16" s="96"/>
      <c r="F16" s="96"/>
      <c r="G16" s="96"/>
      <c r="H16" s="96"/>
    </row>
    <row r="17" spans="1:8" s="98" customFormat="1" ht="12.75" x14ac:dyDescent="0.2">
      <c r="A17" s="96"/>
      <c r="B17" s="96" t="s">
        <v>107</v>
      </c>
      <c r="D17" s="96"/>
      <c r="E17" s="96"/>
      <c r="F17" s="96"/>
      <c r="G17" s="96"/>
      <c r="H17" s="96"/>
    </row>
    <row r="18" spans="1:8" s="82" customFormat="1" ht="12" x14ac:dyDescent="0.2">
      <c r="A18" s="81"/>
      <c r="B18" s="83"/>
      <c r="C18" s="81"/>
      <c r="D18" s="81"/>
      <c r="E18" s="81"/>
      <c r="F18" s="81"/>
      <c r="G18" s="81"/>
      <c r="H18" s="81"/>
    </row>
    <row r="20" spans="1:8" ht="31.5" x14ac:dyDescent="0.25">
      <c r="A20" s="12" t="s">
        <v>0</v>
      </c>
      <c r="B20" s="12" t="s">
        <v>1</v>
      </c>
      <c r="C20" s="13" t="s">
        <v>3</v>
      </c>
      <c r="D20" s="12" t="s">
        <v>2</v>
      </c>
      <c r="E20" s="13" t="s">
        <v>36</v>
      </c>
      <c r="F20" s="13" t="s">
        <v>37</v>
      </c>
    </row>
    <row r="21" spans="1:8" ht="15.75" x14ac:dyDescent="0.25">
      <c r="A21" s="12">
        <v>0</v>
      </c>
      <c r="B21" s="12" t="s">
        <v>32</v>
      </c>
      <c r="C21" s="13"/>
      <c r="D21" s="12"/>
      <c r="E21" s="13"/>
      <c r="F21" s="13"/>
    </row>
    <row r="22" spans="1:8" ht="54" customHeight="1" x14ac:dyDescent="0.25">
      <c r="A22" s="45" t="s">
        <v>39</v>
      </c>
      <c r="B22" s="104" t="s">
        <v>40</v>
      </c>
      <c r="C22" s="48" t="s">
        <v>33</v>
      </c>
      <c r="D22" s="47">
        <v>1</v>
      </c>
      <c r="E22" s="37">
        <v>0</v>
      </c>
      <c r="F22" s="37">
        <f>D22*E22</f>
        <v>0</v>
      </c>
    </row>
    <row r="23" spans="1:8" s="38" customFormat="1" ht="24.6" customHeight="1" x14ac:dyDescent="0.25">
      <c r="A23" s="12">
        <v>0</v>
      </c>
      <c r="B23" s="12" t="s">
        <v>35</v>
      </c>
      <c r="C23" s="35"/>
      <c r="D23" s="36"/>
      <c r="E23" s="37"/>
      <c r="F23" s="43">
        <f>SUM(F22:F22)</f>
        <v>0</v>
      </c>
    </row>
    <row r="24" spans="1:8" ht="15.75" x14ac:dyDescent="0.25">
      <c r="A24" s="45"/>
      <c r="B24" s="12"/>
      <c r="C24" s="13"/>
      <c r="D24" s="12"/>
      <c r="E24" s="13"/>
      <c r="F24" s="13"/>
    </row>
    <row r="25" spans="1:8" ht="15.75" x14ac:dyDescent="0.25">
      <c r="A25" s="12" t="s">
        <v>12</v>
      </c>
      <c r="B25" s="12" t="s">
        <v>13</v>
      </c>
      <c r="C25" s="13"/>
      <c r="D25" s="12"/>
      <c r="E25" s="13"/>
      <c r="F25" s="13"/>
    </row>
    <row r="26" spans="1:8" s="38" customFormat="1" ht="49.9" customHeight="1" x14ac:dyDescent="0.25">
      <c r="A26" s="28">
        <v>1</v>
      </c>
      <c r="B26" s="34" t="s">
        <v>11</v>
      </c>
      <c r="C26" s="35" t="s">
        <v>5</v>
      </c>
      <c r="D26" s="36">
        <v>10</v>
      </c>
      <c r="E26" s="37">
        <v>0</v>
      </c>
      <c r="F26" s="37">
        <f>D26*E26</f>
        <v>0</v>
      </c>
    </row>
    <row r="27" spans="1:8" s="38" customFormat="1" ht="58.9" customHeight="1" x14ac:dyDescent="0.25">
      <c r="A27" s="28">
        <v>2</v>
      </c>
      <c r="B27" s="34" t="s">
        <v>44</v>
      </c>
      <c r="C27" s="35" t="s">
        <v>5</v>
      </c>
      <c r="D27" s="36">
        <v>40</v>
      </c>
      <c r="E27" s="37">
        <v>0</v>
      </c>
      <c r="F27" s="37">
        <f t="shared" ref="F27:F74" si="0">D27*E27</f>
        <v>0</v>
      </c>
    </row>
    <row r="28" spans="1:8" s="38" customFormat="1" ht="34.15" customHeight="1" x14ac:dyDescent="0.25">
      <c r="A28" s="28">
        <v>3</v>
      </c>
      <c r="B28" s="34" t="s">
        <v>14</v>
      </c>
      <c r="C28" s="35" t="s">
        <v>4</v>
      </c>
      <c r="D28" s="36">
        <v>50</v>
      </c>
      <c r="E28" s="37">
        <v>0</v>
      </c>
      <c r="F28" s="37">
        <f t="shared" si="0"/>
        <v>0</v>
      </c>
    </row>
    <row r="29" spans="1:8" s="38" customFormat="1" ht="61.15" customHeight="1" x14ac:dyDescent="0.25">
      <c r="A29" s="28">
        <v>4</v>
      </c>
      <c r="B29" s="34" t="s">
        <v>45</v>
      </c>
      <c r="C29" s="35" t="s">
        <v>4</v>
      </c>
      <c r="D29" s="36">
        <v>65</v>
      </c>
      <c r="E29" s="37">
        <v>0</v>
      </c>
      <c r="F29" s="37">
        <f t="shared" si="0"/>
        <v>0</v>
      </c>
    </row>
    <row r="30" spans="1:8" s="38" customFormat="1" ht="57.6" customHeight="1" x14ac:dyDescent="0.25">
      <c r="A30" s="28">
        <v>5</v>
      </c>
      <c r="B30" s="34" t="s">
        <v>41</v>
      </c>
      <c r="C30" s="35" t="s">
        <v>5</v>
      </c>
      <c r="D30" s="36">
        <v>12.5</v>
      </c>
      <c r="E30" s="37">
        <v>0</v>
      </c>
      <c r="F30" s="37">
        <f t="shared" si="0"/>
        <v>0</v>
      </c>
    </row>
    <row r="31" spans="1:8" s="38" customFormat="1" ht="57.6" customHeight="1" x14ac:dyDescent="0.25">
      <c r="A31" s="28">
        <v>6</v>
      </c>
      <c r="B31" s="34" t="s">
        <v>15</v>
      </c>
      <c r="C31" s="35" t="s">
        <v>5</v>
      </c>
      <c r="D31" s="36">
        <v>8</v>
      </c>
      <c r="E31" s="37">
        <v>0</v>
      </c>
      <c r="F31" s="37">
        <f t="shared" si="0"/>
        <v>0</v>
      </c>
    </row>
    <row r="32" spans="1:8" s="38" customFormat="1" ht="57.6" customHeight="1" x14ac:dyDescent="0.25">
      <c r="A32" s="28">
        <v>7</v>
      </c>
      <c r="B32" s="34" t="s">
        <v>46</v>
      </c>
      <c r="C32" s="35" t="s">
        <v>5</v>
      </c>
      <c r="D32" s="36">
        <v>0.5</v>
      </c>
      <c r="E32" s="37">
        <v>0</v>
      </c>
      <c r="F32" s="37">
        <f t="shared" si="0"/>
        <v>0</v>
      </c>
    </row>
    <row r="33" spans="1:6" s="38" customFormat="1" ht="30" customHeight="1" x14ac:dyDescent="0.25">
      <c r="A33" s="39" t="s">
        <v>12</v>
      </c>
      <c r="B33" s="40" t="s">
        <v>18</v>
      </c>
      <c r="C33" s="35"/>
      <c r="D33" s="36"/>
      <c r="E33" s="37"/>
      <c r="F33" s="43">
        <f>SUM(F26:F32)</f>
        <v>0</v>
      </c>
    </row>
    <row r="34" spans="1:6" s="38" customFormat="1" ht="30" customHeight="1" x14ac:dyDescent="0.25">
      <c r="A34" s="39" t="s">
        <v>16</v>
      </c>
      <c r="B34" s="41" t="s">
        <v>17</v>
      </c>
      <c r="C34" s="35"/>
      <c r="D34" s="36"/>
      <c r="E34" s="37"/>
      <c r="F34" s="37"/>
    </row>
    <row r="35" spans="1:6" s="38" customFormat="1" ht="30" customHeight="1" x14ac:dyDescent="0.25">
      <c r="A35" s="28" t="s">
        <v>30</v>
      </c>
      <c r="B35" s="44" t="s">
        <v>31</v>
      </c>
      <c r="C35" s="35" t="s">
        <v>5</v>
      </c>
      <c r="D35" s="36">
        <v>5</v>
      </c>
      <c r="E35" s="37">
        <v>0</v>
      </c>
      <c r="F35" s="37">
        <f t="shared" si="0"/>
        <v>0</v>
      </c>
    </row>
    <row r="36" spans="1:6" s="38" customFormat="1" ht="142.5" customHeight="1" x14ac:dyDescent="0.25">
      <c r="A36" s="28">
        <v>2</v>
      </c>
      <c r="B36" s="34" t="s">
        <v>84</v>
      </c>
      <c r="C36" s="35"/>
      <c r="D36" s="36"/>
      <c r="E36" s="37"/>
      <c r="F36" s="37"/>
    </row>
    <row r="37" spans="1:6" s="38" customFormat="1" ht="16.149999999999999" customHeight="1" x14ac:dyDescent="0.2">
      <c r="A37" s="28"/>
      <c r="B37" s="64" t="s">
        <v>88</v>
      </c>
      <c r="C37" s="65" t="s">
        <v>89</v>
      </c>
      <c r="D37" s="66">
        <v>21</v>
      </c>
      <c r="E37" s="37">
        <v>0</v>
      </c>
      <c r="F37" s="37">
        <f t="shared" si="0"/>
        <v>0</v>
      </c>
    </row>
    <row r="38" spans="1:6" s="38" customFormat="1" ht="16.899999999999999" customHeight="1" x14ac:dyDescent="0.2">
      <c r="A38" s="28"/>
      <c r="B38" s="64" t="s">
        <v>90</v>
      </c>
      <c r="C38" s="65" t="s">
        <v>91</v>
      </c>
      <c r="D38" s="66">
        <v>12</v>
      </c>
      <c r="E38" s="37">
        <v>0</v>
      </c>
      <c r="F38" s="37">
        <f t="shared" si="0"/>
        <v>0</v>
      </c>
    </row>
    <row r="39" spans="1:6" s="38" customFormat="1" ht="16.899999999999999" customHeight="1" x14ac:dyDescent="0.2">
      <c r="A39" s="28"/>
      <c r="B39" s="64"/>
      <c r="C39" s="65"/>
      <c r="D39" s="66"/>
      <c r="E39" s="37"/>
      <c r="F39" s="37"/>
    </row>
    <row r="40" spans="1:6" s="38" customFormat="1" ht="48" customHeight="1" x14ac:dyDescent="0.2">
      <c r="A40" s="28" t="s">
        <v>38</v>
      </c>
      <c r="B40" s="44" t="s">
        <v>85</v>
      </c>
      <c r="C40" s="65"/>
      <c r="D40" s="66"/>
      <c r="E40" s="37"/>
      <c r="F40" s="37"/>
    </row>
    <row r="41" spans="1:6" s="38" customFormat="1" ht="15.6" customHeight="1" x14ac:dyDescent="0.25">
      <c r="A41" s="28"/>
      <c r="B41" s="64" t="s">
        <v>86</v>
      </c>
      <c r="C41" s="61" t="s">
        <v>20</v>
      </c>
      <c r="D41" s="62">
        <v>1260</v>
      </c>
      <c r="E41" s="63">
        <v>0</v>
      </c>
      <c r="F41" s="63">
        <f t="shared" si="0"/>
        <v>0</v>
      </c>
    </row>
    <row r="42" spans="1:6" s="38" customFormat="1" ht="30" customHeight="1" x14ac:dyDescent="0.25">
      <c r="A42" s="28"/>
      <c r="B42" s="64" t="s">
        <v>87</v>
      </c>
      <c r="C42" s="35" t="s">
        <v>20</v>
      </c>
      <c r="D42" s="36">
        <v>840</v>
      </c>
      <c r="E42" s="37">
        <v>0</v>
      </c>
      <c r="F42" s="37">
        <f t="shared" si="0"/>
        <v>0</v>
      </c>
    </row>
    <row r="43" spans="1:6" s="38" customFormat="1" ht="30" customHeight="1" x14ac:dyDescent="0.25">
      <c r="A43" s="39" t="s">
        <v>16</v>
      </c>
      <c r="B43" s="40" t="s">
        <v>26</v>
      </c>
      <c r="C43" s="35"/>
      <c r="D43" s="36"/>
      <c r="E43" s="37"/>
      <c r="F43" s="43">
        <f>SUM(F35:F42)</f>
        <v>0</v>
      </c>
    </row>
    <row r="44" spans="1:6" s="38" customFormat="1" ht="22.15" customHeight="1" x14ac:dyDescent="0.25">
      <c r="A44" s="39" t="s">
        <v>21</v>
      </c>
      <c r="B44" s="41" t="s">
        <v>22</v>
      </c>
      <c r="C44" s="35"/>
      <c r="D44" s="36"/>
      <c r="E44" s="37"/>
      <c r="F44" s="37"/>
    </row>
    <row r="45" spans="1:6" s="38" customFormat="1" ht="66.599999999999994" customHeight="1" x14ac:dyDescent="0.25">
      <c r="A45" s="28">
        <v>1</v>
      </c>
      <c r="B45" s="34" t="s">
        <v>47</v>
      </c>
      <c r="C45" s="35" t="s">
        <v>7</v>
      </c>
      <c r="D45" s="36">
        <v>30</v>
      </c>
      <c r="E45" s="37">
        <v>0</v>
      </c>
      <c r="F45" s="37">
        <f t="shared" si="0"/>
        <v>0</v>
      </c>
    </row>
    <row r="46" spans="1:6" s="38" customFormat="1" ht="72.599999999999994" customHeight="1" x14ac:dyDescent="0.25">
      <c r="A46" s="28">
        <v>2</v>
      </c>
      <c r="B46" s="34" t="s">
        <v>23</v>
      </c>
      <c r="C46" s="35" t="s">
        <v>6</v>
      </c>
      <c r="D46" s="36">
        <v>2</v>
      </c>
      <c r="E46" s="37">
        <v>0</v>
      </c>
      <c r="F46" s="37">
        <f t="shared" si="0"/>
        <v>0</v>
      </c>
    </row>
    <row r="47" spans="1:6" s="38" customFormat="1" ht="30" customHeight="1" x14ac:dyDescent="0.25">
      <c r="A47" s="39" t="s">
        <v>21</v>
      </c>
      <c r="B47" s="42" t="s">
        <v>27</v>
      </c>
      <c r="C47" s="35"/>
      <c r="D47" s="36"/>
      <c r="E47" s="37"/>
      <c r="F47" s="43">
        <f>SUM(F45:F46)</f>
        <v>0</v>
      </c>
    </row>
    <row r="48" spans="1:6" s="38" customFormat="1" ht="23.45" customHeight="1" x14ac:dyDescent="0.25">
      <c r="A48" s="39" t="s">
        <v>24</v>
      </c>
      <c r="B48" s="41" t="s">
        <v>25</v>
      </c>
      <c r="C48" s="35"/>
      <c r="D48" s="36"/>
      <c r="E48" s="37"/>
      <c r="F48" s="37"/>
    </row>
    <row r="49" spans="1:6" s="38" customFormat="1" ht="56.45" customHeight="1" x14ac:dyDescent="0.25">
      <c r="A49" s="28">
        <v>1</v>
      </c>
      <c r="B49" s="34" t="s">
        <v>28</v>
      </c>
      <c r="C49" s="35" t="s">
        <v>29</v>
      </c>
      <c r="D49" s="36">
        <v>8</v>
      </c>
      <c r="E49" s="37">
        <v>0</v>
      </c>
      <c r="F49" s="37">
        <f t="shared" si="0"/>
        <v>0</v>
      </c>
    </row>
    <row r="50" spans="1:6" s="38" customFormat="1" ht="43.15" customHeight="1" x14ac:dyDescent="0.25">
      <c r="A50" s="28">
        <v>2</v>
      </c>
      <c r="B50" s="34" t="s">
        <v>48</v>
      </c>
      <c r="C50" s="35" t="s">
        <v>29</v>
      </c>
      <c r="D50" s="36">
        <v>30</v>
      </c>
      <c r="E50" s="37">
        <v>0</v>
      </c>
      <c r="F50" s="37">
        <f t="shared" si="0"/>
        <v>0</v>
      </c>
    </row>
    <row r="51" spans="1:6" s="38" customFormat="1" ht="30" customHeight="1" x14ac:dyDescent="0.25">
      <c r="A51" s="39" t="s">
        <v>24</v>
      </c>
      <c r="B51" s="42" t="s">
        <v>49</v>
      </c>
      <c r="C51" s="35"/>
      <c r="D51" s="36"/>
      <c r="E51" s="37"/>
      <c r="F51" s="43">
        <f>SUM(F49:F50)</f>
        <v>0</v>
      </c>
    </row>
    <row r="52" spans="1:6" s="38" customFormat="1" ht="31.15" customHeight="1" x14ac:dyDescent="0.25">
      <c r="A52" s="39" t="s">
        <v>50</v>
      </c>
      <c r="B52" s="40" t="s">
        <v>51</v>
      </c>
      <c r="C52" s="35"/>
      <c r="D52" s="36"/>
      <c r="E52" s="37"/>
      <c r="F52" s="37"/>
    </row>
    <row r="53" spans="1:6" s="38" customFormat="1" ht="36" customHeight="1" x14ac:dyDescent="0.25">
      <c r="A53" s="28">
        <v>1</v>
      </c>
      <c r="B53" s="34" t="s">
        <v>69</v>
      </c>
      <c r="C53" s="35"/>
      <c r="D53" s="36"/>
      <c r="E53" s="37"/>
      <c r="F53" s="37"/>
    </row>
    <row r="54" spans="1:6" s="38" customFormat="1" ht="168" customHeight="1" x14ac:dyDescent="0.25">
      <c r="A54" s="28"/>
      <c r="B54" s="100" t="s">
        <v>70</v>
      </c>
      <c r="C54" s="35"/>
      <c r="D54" s="36"/>
      <c r="E54" s="37"/>
      <c r="F54" s="37"/>
    </row>
    <row r="55" spans="1:6" s="38" customFormat="1" ht="39" customHeight="1" x14ac:dyDescent="0.25">
      <c r="A55" s="28"/>
      <c r="B55" s="68" t="s">
        <v>71</v>
      </c>
      <c r="C55" s="35"/>
      <c r="D55" s="36"/>
      <c r="E55" s="37"/>
      <c r="F55" s="37"/>
    </row>
    <row r="56" spans="1:6" s="38" customFormat="1" ht="39" customHeight="1" x14ac:dyDescent="0.25">
      <c r="A56" s="28"/>
      <c r="B56" s="68" t="s">
        <v>72</v>
      </c>
      <c r="C56" s="35"/>
      <c r="D56" s="36"/>
      <c r="E56" s="37"/>
      <c r="F56" s="37"/>
    </row>
    <row r="57" spans="1:6" s="38" customFormat="1" ht="39" customHeight="1" x14ac:dyDescent="0.25">
      <c r="A57" s="28"/>
      <c r="B57" s="68" t="s">
        <v>73</v>
      </c>
      <c r="C57" s="35"/>
      <c r="D57" s="36"/>
      <c r="E57" s="37"/>
      <c r="F57" s="37"/>
    </row>
    <row r="58" spans="1:6" s="38" customFormat="1" ht="39" customHeight="1" x14ac:dyDescent="0.25">
      <c r="A58" s="28"/>
      <c r="B58" s="68" t="s">
        <v>74</v>
      </c>
      <c r="C58" s="35"/>
      <c r="D58" s="36"/>
      <c r="E58" s="37"/>
      <c r="F58" s="37"/>
    </row>
    <row r="59" spans="1:6" s="38" customFormat="1" ht="45" customHeight="1" x14ac:dyDescent="0.25">
      <c r="A59" s="28"/>
      <c r="B59" s="67" t="s">
        <v>75</v>
      </c>
      <c r="C59" s="35"/>
      <c r="D59" s="36"/>
      <c r="E59" s="37"/>
      <c r="F59" s="37"/>
    </row>
    <row r="60" spans="1:6" s="38" customFormat="1" ht="43.9" customHeight="1" x14ac:dyDescent="0.25">
      <c r="A60" s="28"/>
      <c r="B60" s="67" t="s">
        <v>76</v>
      </c>
      <c r="C60" s="35"/>
      <c r="D60" s="36"/>
      <c r="E60" s="37"/>
      <c r="F60" s="37"/>
    </row>
    <row r="61" spans="1:6" s="38" customFormat="1" ht="57" customHeight="1" x14ac:dyDescent="0.25">
      <c r="A61" s="28"/>
      <c r="B61" s="67" t="s">
        <v>109</v>
      </c>
      <c r="C61" s="35"/>
      <c r="D61" s="36"/>
      <c r="E61" s="37"/>
      <c r="F61" s="37"/>
    </row>
    <row r="62" spans="1:6" s="38" customFormat="1" ht="46.5" customHeight="1" x14ac:dyDescent="0.25">
      <c r="A62" s="28"/>
      <c r="B62" s="67" t="s">
        <v>77</v>
      </c>
      <c r="C62" s="35"/>
      <c r="D62" s="36"/>
      <c r="E62" s="37"/>
      <c r="F62" s="37"/>
    </row>
    <row r="63" spans="1:6" s="38" customFormat="1" ht="17.45" customHeight="1" x14ac:dyDescent="0.2">
      <c r="A63" s="28"/>
      <c r="B63" s="67" t="s">
        <v>78</v>
      </c>
      <c r="C63" s="69"/>
      <c r="D63" s="70"/>
      <c r="E63" s="37"/>
      <c r="F63" s="37"/>
    </row>
    <row r="64" spans="1:6" s="38" customFormat="1" ht="18.600000000000001" customHeight="1" x14ac:dyDescent="0.2">
      <c r="A64" s="28"/>
      <c r="B64" s="67" t="s">
        <v>79</v>
      </c>
      <c r="C64" s="69"/>
      <c r="D64" s="70"/>
      <c r="E64" s="37"/>
      <c r="F64" s="37"/>
    </row>
    <row r="65" spans="1:9" s="38" customFormat="1" ht="17.45" customHeight="1" x14ac:dyDescent="0.2">
      <c r="A65" s="28"/>
      <c r="B65" s="103" t="s">
        <v>80</v>
      </c>
      <c r="C65" s="101" t="s">
        <v>20</v>
      </c>
      <c r="D65" s="102">
        <v>1469.42</v>
      </c>
      <c r="E65" s="37">
        <v>0</v>
      </c>
      <c r="F65" s="37">
        <f t="shared" si="0"/>
        <v>0</v>
      </c>
    </row>
    <row r="66" spans="1:9" s="38" customFormat="1" ht="17.45" customHeight="1" x14ac:dyDescent="0.2">
      <c r="A66" s="28"/>
      <c r="B66" s="103" t="s">
        <v>81</v>
      </c>
      <c r="C66" s="101" t="s">
        <v>20</v>
      </c>
      <c r="D66" s="102">
        <v>2534.4</v>
      </c>
      <c r="E66" s="37">
        <v>0</v>
      </c>
      <c r="F66" s="37">
        <f t="shared" si="0"/>
        <v>0</v>
      </c>
    </row>
    <row r="67" spans="1:9" s="38" customFormat="1" ht="15.6" customHeight="1" x14ac:dyDescent="0.2">
      <c r="A67" s="28"/>
      <c r="B67" s="103" t="s">
        <v>82</v>
      </c>
      <c r="C67" s="101" t="s">
        <v>20</v>
      </c>
      <c r="D67" s="102">
        <v>1637.55</v>
      </c>
      <c r="E67" s="37">
        <v>0</v>
      </c>
      <c r="F67" s="37">
        <f t="shared" si="0"/>
        <v>0</v>
      </c>
    </row>
    <row r="68" spans="1:9" s="38" customFormat="1" ht="16.899999999999999" customHeight="1" x14ac:dyDescent="0.2">
      <c r="A68" s="28"/>
      <c r="B68" s="103" t="s">
        <v>83</v>
      </c>
      <c r="C68" s="101" t="s">
        <v>20</v>
      </c>
      <c r="D68" s="102">
        <v>461.44401579999999</v>
      </c>
      <c r="E68" s="37">
        <v>0</v>
      </c>
      <c r="F68" s="37">
        <f t="shared" si="0"/>
        <v>0</v>
      </c>
    </row>
    <row r="69" spans="1:9" s="38" customFormat="1" ht="38.450000000000003" customHeight="1" x14ac:dyDescent="0.25">
      <c r="A69" s="28">
        <v>4</v>
      </c>
      <c r="B69" s="34" t="s">
        <v>64</v>
      </c>
      <c r="C69" s="35" t="s">
        <v>4</v>
      </c>
      <c r="D69" s="36">
        <v>54</v>
      </c>
      <c r="E69" s="37">
        <v>0</v>
      </c>
      <c r="F69" s="37">
        <f t="shared" si="0"/>
        <v>0</v>
      </c>
    </row>
    <row r="70" spans="1:9" s="38" customFormat="1" ht="49.15" customHeight="1" x14ac:dyDescent="0.25">
      <c r="A70" s="28">
        <v>5</v>
      </c>
      <c r="B70" s="34" t="s">
        <v>65</v>
      </c>
      <c r="C70" s="35" t="s">
        <v>29</v>
      </c>
      <c r="D70" s="36">
        <v>19</v>
      </c>
      <c r="E70" s="37">
        <v>0</v>
      </c>
      <c r="F70" s="37">
        <f t="shared" si="0"/>
        <v>0</v>
      </c>
    </row>
    <row r="71" spans="1:9" s="38" customFormat="1" ht="54" customHeight="1" x14ac:dyDescent="0.25">
      <c r="A71" s="28">
        <v>6</v>
      </c>
      <c r="B71" s="34" t="s">
        <v>63</v>
      </c>
      <c r="C71" s="35" t="s">
        <v>29</v>
      </c>
      <c r="D71" s="36">
        <v>12</v>
      </c>
      <c r="E71" s="37">
        <v>0</v>
      </c>
      <c r="F71" s="37">
        <f t="shared" si="0"/>
        <v>0</v>
      </c>
    </row>
    <row r="72" spans="1:9" s="38" customFormat="1" ht="44.45" customHeight="1" x14ac:dyDescent="0.25">
      <c r="A72" s="28">
        <v>7</v>
      </c>
      <c r="B72" s="34" t="s">
        <v>66</v>
      </c>
      <c r="C72" s="49" t="s">
        <v>29</v>
      </c>
      <c r="D72" s="50">
        <v>9</v>
      </c>
      <c r="E72" s="51">
        <v>0</v>
      </c>
      <c r="F72" s="51">
        <f t="shared" si="0"/>
        <v>0</v>
      </c>
    </row>
    <row r="73" spans="1:9" s="38" customFormat="1" ht="42" customHeight="1" x14ac:dyDescent="0.25">
      <c r="A73" s="28">
        <v>8</v>
      </c>
      <c r="B73" s="34" t="s">
        <v>67</v>
      </c>
      <c r="C73" s="49" t="s">
        <v>29</v>
      </c>
      <c r="D73" s="50">
        <v>12</v>
      </c>
      <c r="E73" s="51">
        <v>0</v>
      </c>
      <c r="F73" s="51">
        <f t="shared" si="0"/>
        <v>0</v>
      </c>
    </row>
    <row r="74" spans="1:9" s="38" customFormat="1" ht="41.45" customHeight="1" x14ac:dyDescent="0.25">
      <c r="A74" s="28">
        <v>9</v>
      </c>
      <c r="B74" s="34" t="s">
        <v>68</v>
      </c>
      <c r="C74" s="49" t="s">
        <v>29</v>
      </c>
      <c r="D74" s="50">
        <v>19</v>
      </c>
      <c r="E74" s="51">
        <v>0</v>
      </c>
      <c r="F74" s="51">
        <f t="shared" si="0"/>
        <v>0</v>
      </c>
    </row>
    <row r="75" spans="1:9" s="38" customFormat="1" ht="19.899999999999999" customHeight="1" x14ac:dyDescent="0.25">
      <c r="A75" s="39" t="s">
        <v>50</v>
      </c>
      <c r="B75" s="40" t="s">
        <v>56</v>
      </c>
      <c r="C75" s="49"/>
      <c r="D75" s="50"/>
      <c r="E75" s="51"/>
      <c r="F75" s="53">
        <f>SUM(F53:F74)</f>
        <v>0</v>
      </c>
    </row>
    <row r="76" spans="1:9" s="38" customFormat="1" ht="31.15" customHeight="1" x14ac:dyDescent="0.25">
      <c r="A76" s="54"/>
      <c r="B76" s="52"/>
      <c r="C76" s="49"/>
      <c r="D76" s="50"/>
      <c r="E76" s="51"/>
      <c r="F76" s="53"/>
    </row>
    <row r="77" spans="1:9" ht="14.25" customHeight="1" x14ac:dyDescent="0.25">
      <c r="A77" s="29"/>
      <c r="B77" s="52" t="s">
        <v>55</v>
      </c>
      <c r="C77" s="49"/>
      <c r="D77" s="50"/>
      <c r="E77" s="51"/>
      <c r="F77" s="51"/>
    </row>
    <row r="78" spans="1:9" ht="15.75" thickBot="1" x14ac:dyDescent="0.3">
      <c r="A78" s="29"/>
      <c r="B78" s="2"/>
      <c r="C78" s="3"/>
      <c r="D78" s="4"/>
      <c r="E78" s="9"/>
      <c r="F78" s="9"/>
    </row>
    <row r="79" spans="1:9" ht="16.5" thickBot="1" x14ac:dyDescent="0.3">
      <c r="A79" s="30"/>
      <c r="B79" s="5" t="s">
        <v>8</v>
      </c>
      <c r="C79" s="6"/>
      <c r="D79" s="7"/>
      <c r="E79" s="11"/>
      <c r="F79" s="105">
        <f>F75+F51+F47+F43+F33+F23</f>
        <v>0</v>
      </c>
      <c r="I79" s="99"/>
    </row>
    <row r="80" spans="1:9" ht="15.75" thickBot="1" x14ac:dyDescent="0.3">
      <c r="A80" s="31"/>
      <c r="B80" s="15" t="s">
        <v>10</v>
      </c>
      <c r="C80" s="6"/>
      <c r="D80" s="7"/>
      <c r="E80" s="11"/>
      <c r="F80" s="106">
        <f>F79*0.25</f>
        <v>0</v>
      </c>
    </row>
    <row r="81" spans="1:6" ht="15.75" thickBot="1" x14ac:dyDescent="0.3">
      <c r="A81" s="31"/>
      <c r="B81" s="5" t="s">
        <v>9</v>
      </c>
      <c r="C81" s="6"/>
      <c r="D81" s="7"/>
      <c r="E81" s="11"/>
      <c r="F81" s="105">
        <f>F79+F80</f>
        <v>0</v>
      </c>
    </row>
    <row r="82" spans="1:6" x14ac:dyDescent="0.25">
      <c r="B82" s="55"/>
      <c r="C82" s="16"/>
      <c r="D82" s="18"/>
      <c r="E82" s="19"/>
      <c r="F82" s="56"/>
    </row>
    <row r="83" spans="1:6" x14ac:dyDescent="0.25">
      <c r="B83" s="55"/>
      <c r="C83" s="16"/>
      <c r="D83" s="18"/>
      <c r="E83" s="19"/>
      <c r="F83" s="56"/>
    </row>
    <row r="84" spans="1:6" x14ac:dyDescent="0.25">
      <c r="B84" s="55"/>
      <c r="C84" s="16"/>
      <c r="D84" s="18"/>
      <c r="E84" s="19"/>
      <c r="F84" s="56"/>
    </row>
    <row r="85" spans="1:6" x14ac:dyDescent="0.25">
      <c r="B85" s="55"/>
      <c r="C85" s="16"/>
      <c r="D85" s="18"/>
      <c r="E85" s="19"/>
      <c r="F85" s="56"/>
    </row>
    <row r="86" spans="1:6" x14ac:dyDescent="0.25">
      <c r="B86" s="55"/>
      <c r="C86" s="16"/>
      <c r="D86" s="18"/>
      <c r="E86" s="19"/>
      <c r="F86" s="56"/>
    </row>
    <row r="87" spans="1:6" x14ac:dyDescent="0.25">
      <c r="B87" s="17"/>
      <c r="C87" s="16"/>
      <c r="D87" s="18"/>
      <c r="E87" s="19"/>
      <c r="F87" s="19"/>
    </row>
    <row r="88" spans="1:6" ht="15.75" x14ac:dyDescent="0.25">
      <c r="B88" s="24"/>
      <c r="C88" s="16"/>
      <c r="D88" s="18"/>
      <c r="E88" s="19"/>
      <c r="F88" s="19"/>
    </row>
    <row r="89" spans="1:6" x14ac:dyDescent="0.25">
      <c r="B89" s="1"/>
      <c r="C89" s="16"/>
      <c r="D89" s="18"/>
      <c r="E89" s="19"/>
      <c r="F89" s="19"/>
    </row>
    <row r="90" spans="1:6" x14ac:dyDescent="0.25">
      <c r="B90" s="1"/>
      <c r="C90" s="16"/>
      <c r="D90" s="18"/>
      <c r="E90" s="19"/>
      <c r="F90" s="19"/>
    </row>
    <row r="91" spans="1:6" x14ac:dyDescent="0.25">
      <c r="B91" s="57"/>
      <c r="C91" s="58"/>
      <c r="D91" s="59"/>
      <c r="E91" s="60"/>
      <c r="F91" s="60"/>
    </row>
    <row r="92" spans="1:6" x14ac:dyDescent="0.25">
      <c r="B92" s="1"/>
      <c r="C92" s="16"/>
      <c r="D92" s="18"/>
      <c r="E92" s="19"/>
      <c r="F92" s="19"/>
    </row>
    <row r="93" spans="1:6" ht="22.5" customHeight="1" x14ac:dyDescent="0.25">
      <c r="B93" s="57"/>
      <c r="C93" s="58"/>
      <c r="D93" s="59"/>
      <c r="E93" s="60"/>
      <c r="F93" s="60"/>
    </row>
    <row r="94" spans="1:6" ht="22.5" customHeight="1" x14ac:dyDescent="0.3">
      <c r="B94" s="20"/>
      <c r="C94" s="21"/>
      <c r="D94" s="22"/>
      <c r="E94" s="23"/>
      <c r="F94" s="23"/>
    </row>
    <row r="95" spans="1:6" ht="18.75" x14ac:dyDescent="0.3">
      <c r="B95" s="20"/>
      <c r="C95" s="21"/>
      <c r="D95" s="22"/>
      <c r="E95" s="23"/>
      <c r="F95" s="23"/>
    </row>
    <row r="96" spans="1:6" ht="15.75" x14ac:dyDescent="0.25">
      <c r="A96" s="32"/>
      <c r="B96" s="24"/>
      <c r="C96" s="16"/>
      <c r="D96" s="18"/>
      <c r="E96" s="19"/>
      <c r="F96" s="19"/>
    </row>
    <row r="97" spans="1:6" x14ac:dyDescent="0.25">
      <c r="A97" s="33"/>
      <c r="B97" s="1"/>
      <c r="C97" s="16"/>
      <c r="D97" s="18"/>
      <c r="E97" s="19"/>
      <c r="F97" s="19"/>
    </row>
    <row r="98" spans="1:6" x14ac:dyDescent="0.25">
      <c r="B98" s="1"/>
      <c r="C98" s="16"/>
      <c r="D98" s="18"/>
      <c r="E98" s="19"/>
      <c r="F98" s="19"/>
    </row>
    <row r="99" spans="1:6" x14ac:dyDescent="0.25">
      <c r="B99" s="1"/>
      <c r="C99" s="16"/>
      <c r="D99" s="18"/>
      <c r="E99" s="19"/>
      <c r="F99" s="19"/>
    </row>
    <row r="100" spans="1:6" x14ac:dyDescent="0.25">
      <c r="B100" s="1"/>
      <c r="C100" s="16"/>
      <c r="D100" s="18"/>
      <c r="E100" s="19"/>
      <c r="F100" s="19"/>
    </row>
    <row r="101" spans="1:6" x14ac:dyDescent="0.25">
      <c r="B101" s="1"/>
      <c r="C101" s="16"/>
      <c r="D101" s="18"/>
      <c r="E101" s="19"/>
      <c r="F101" s="19"/>
    </row>
    <row r="102" spans="1:6" x14ac:dyDescent="0.25">
      <c r="B102" s="1"/>
      <c r="C102" s="16"/>
      <c r="D102" s="18"/>
      <c r="E102" s="19"/>
      <c r="F102" s="19"/>
    </row>
    <row r="103" spans="1:6" x14ac:dyDescent="0.25">
      <c r="B103" s="1"/>
      <c r="C103" s="16"/>
      <c r="D103" s="18"/>
      <c r="E103" s="19"/>
      <c r="F103" s="19"/>
    </row>
    <row r="104" spans="1:6" x14ac:dyDescent="0.25">
      <c r="B104" s="1"/>
      <c r="C104" s="16"/>
      <c r="D104" s="18"/>
      <c r="E104" s="19"/>
      <c r="F104" s="19"/>
    </row>
    <row r="105" spans="1:6" x14ac:dyDescent="0.25">
      <c r="B105" s="1"/>
      <c r="C105" s="16"/>
      <c r="D105" s="18"/>
      <c r="E105" s="19"/>
      <c r="F105" s="19"/>
    </row>
    <row r="106" spans="1:6" x14ac:dyDescent="0.25">
      <c r="B106" s="1"/>
      <c r="C106" s="16"/>
      <c r="D106" s="18"/>
      <c r="E106" s="19"/>
      <c r="F106" s="19"/>
    </row>
    <row r="107" spans="1:6" x14ac:dyDescent="0.25">
      <c r="B107" s="1"/>
      <c r="C107" s="16"/>
      <c r="D107" s="18"/>
      <c r="E107" s="19"/>
      <c r="F107" s="19"/>
    </row>
    <row r="108" spans="1:6" x14ac:dyDescent="0.25">
      <c r="B108" s="1"/>
      <c r="C108" s="16"/>
      <c r="D108" s="18"/>
      <c r="E108" s="19"/>
      <c r="F108" s="19"/>
    </row>
    <row r="109" spans="1:6" ht="22.5" customHeight="1" x14ac:dyDescent="0.25">
      <c r="B109" s="1"/>
      <c r="C109" s="16"/>
      <c r="D109" s="18"/>
      <c r="E109" s="19"/>
      <c r="F109" s="19"/>
    </row>
    <row r="110" spans="1:6" ht="22.5" customHeight="1" x14ac:dyDescent="0.3">
      <c r="B110" s="20"/>
      <c r="C110" s="21"/>
      <c r="D110" s="22"/>
      <c r="E110" s="23"/>
      <c r="F110" s="23"/>
    </row>
    <row r="111" spans="1:6" ht="22.5" customHeight="1" x14ac:dyDescent="0.3">
      <c r="B111" s="20"/>
      <c r="C111" s="21"/>
      <c r="D111" s="22"/>
      <c r="E111" s="23"/>
      <c r="F111" s="23"/>
    </row>
    <row r="112" spans="1:6" ht="18.75" x14ac:dyDescent="0.3">
      <c r="B112" s="20"/>
      <c r="C112" s="21"/>
      <c r="D112" s="22"/>
      <c r="E112" s="23"/>
      <c r="F112" s="23"/>
    </row>
    <row r="113" spans="2:6" ht="18.75" x14ac:dyDescent="0.3">
      <c r="B113" s="20"/>
      <c r="F113" s="25"/>
    </row>
    <row r="114" spans="2:6" x14ac:dyDescent="0.25">
      <c r="B114" s="1"/>
    </row>
  </sheetData>
  <mergeCells count="1">
    <mergeCell ref="E4:F4"/>
  </mergeCells>
  <pageMargins left="0.7" right="0.7" top="0.75" bottom="0.75" header="0.3" footer="0.3"/>
  <pageSetup paperSize="9" scale="84" orientation="portrait" r:id="rId1"/>
  <rowBreaks count="2" manualBreakCount="2">
    <brk id="33" max="5" man="1"/>
    <brk id="5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9"/>
  <sheetViews>
    <sheetView view="pageBreakPreview" topLeftCell="A40" zoomScaleNormal="100" zoomScaleSheetLayoutView="100" workbookViewId="0">
      <selection activeCell="E1" sqref="E1"/>
    </sheetView>
  </sheetViews>
  <sheetFormatPr defaultRowHeight="15" x14ac:dyDescent="0.25"/>
  <cols>
    <col min="1" max="1" width="5.140625" style="27" bestFit="1" customWidth="1"/>
    <col min="2" max="2" width="48.7109375" customWidth="1"/>
    <col min="3" max="3" width="10" customWidth="1"/>
    <col min="4" max="4" width="10.7109375" customWidth="1"/>
    <col min="5" max="5" width="10.42578125" style="8" customWidth="1"/>
    <col min="6" max="6" width="11.7109375" style="8" customWidth="1"/>
  </cols>
  <sheetData>
    <row r="1" spans="1:6" ht="30" customHeight="1" x14ac:dyDescent="0.25">
      <c r="A1" s="109" t="s">
        <v>43</v>
      </c>
      <c r="B1" s="109"/>
      <c r="C1" s="109"/>
      <c r="D1" s="109"/>
      <c r="F1" s="26"/>
    </row>
    <row r="3" spans="1:6" ht="31.5" x14ac:dyDescent="0.25">
      <c r="A3" s="12" t="s">
        <v>0</v>
      </c>
      <c r="B3" s="12" t="s">
        <v>1</v>
      </c>
      <c r="C3" s="13" t="s">
        <v>3</v>
      </c>
      <c r="D3" s="12" t="s">
        <v>2</v>
      </c>
      <c r="E3" s="13" t="s">
        <v>36</v>
      </c>
      <c r="F3" s="13" t="s">
        <v>37</v>
      </c>
    </row>
    <row r="4" spans="1:6" ht="15.75" x14ac:dyDescent="0.25">
      <c r="A4" s="12">
        <v>0</v>
      </c>
      <c r="B4" s="12" t="s">
        <v>32</v>
      </c>
      <c r="C4" s="13"/>
      <c r="D4" s="12"/>
      <c r="E4" s="13"/>
      <c r="F4" s="13"/>
    </row>
    <row r="5" spans="1:6" ht="61.9" customHeight="1" x14ac:dyDescent="0.25">
      <c r="A5" s="45" t="s">
        <v>39</v>
      </c>
      <c r="B5" s="46" t="s">
        <v>40</v>
      </c>
      <c r="C5" s="48" t="s">
        <v>33</v>
      </c>
      <c r="D5" s="47">
        <v>1</v>
      </c>
      <c r="E5" s="37">
        <v>900</v>
      </c>
      <c r="F5" s="37">
        <f>D5*E5</f>
        <v>900</v>
      </c>
    </row>
    <row r="6" spans="1:6" s="38" customFormat="1" ht="24.6" customHeight="1" x14ac:dyDescent="0.25">
      <c r="A6" s="12">
        <v>0</v>
      </c>
      <c r="B6" s="12" t="s">
        <v>35</v>
      </c>
      <c r="C6" s="35"/>
      <c r="D6" s="36"/>
      <c r="E6" s="37"/>
      <c r="F6" s="43">
        <f>SUM(F5:F5)</f>
        <v>900</v>
      </c>
    </row>
    <row r="7" spans="1:6" ht="15.75" x14ac:dyDescent="0.25">
      <c r="A7" s="45"/>
      <c r="B7" s="12"/>
      <c r="C7" s="13"/>
      <c r="D7" s="12"/>
      <c r="E7" s="13"/>
      <c r="F7" s="13"/>
    </row>
    <row r="8" spans="1:6" ht="15.75" x14ac:dyDescent="0.25">
      <c r="A8" s="12" t="s">
        <v>12</v>
      </c>
      <c r="B8" s="12" t="s">
        <v>13</v>
      </c>
      <c r="C8" s="13"/>
      <c r="D8" s="12"/>
      <c r="E8" s="13"/>
      <c r="F8" s="13"/>
    </row>
    <row r="9" spans="1:6" s="38" customFormat="1" ht="49.9" customHeight="1" x14ac:dyDescent="0.25">
      <c r="A9" s="28">
        <v>1</v>
      </c>
      <c r="B9" s="34" t="s">
        <v>11</v>
      </c>
      <c r="C9" s="35" t="s">
        <v>5</v>
      </c>
      <c r="D9" s="36">
        <v>10</v>
      </c>
      <c r="E9" s="37">
        <v>10</v>
      </c>
      <c r="F9" s="37">
        <f>D9*E9</f>
        <v>100</v>
      </c>
    </row>
    <row r="10" spans="1:6" s="38" customFormat="1" ht="58.9" customHeight="1" x14ac:dyDescent="0.25">
      <c r="A10" s="28">
        <v>2</v>
      </c>
      <c r="B10" s="34" t="s">
        <v>44</v>
      </c>
      <c r="C10" s="35" t="s">
        <v>5</v>
      </c>
      <c r="D10" s="36">
        <v>40</v>
      </c>
      <c r="E10" s="37">
        <v>12</v>
      </c>
      <c r="F10" s="37">
        <f t="shared" ref="F10:F39" si="0">D10*E10</f>
        <v>480</v>
      </c>
    </row>
    <row r="11" spans="1:6" s="38" customFormat="1" ht="34.15" customHeight="1" x14ac:dyDescent="0.25">
      <c r="A11" s="28">
        <v>3</v>
      </c>
      <c r="B11" s="34" t="s">
        <v>14</v>
      </c>
      <c r="C11" s="35" t="s">
        <v>4</v>
      </c>
      <c r="D11" s="36">
        <v>50</v>
      </c>
      <c r="E11" s="37">
        <v>2</v>
      </c>
      <c r="F11" s="37">
        <f t="shared" si="0"/>
        <v>100</v>
      </c>
    </row>
    <row r="12" spans="1:6" s="38" customFormat="1" ht="61.15" customHeight="1" x14ac:dyDescent="0.25">
      <c r="A12" s="28">
        <v>4</v>
      </c>
      <c r="B12" s="34" t="s">
        <v>45</v>
      </c>
      <c r="C12" s="35" t="s">
        <v>4</v>
      </c>
      <c r="D12" s="36">
        <v>65</v>
      </c>
      <c r="E12" s="37">
        <v>2</v>
      </c>
      <c r="F12" s="37">
        <f t="shared" si="0"/>
        <v>130</v>
      </c>
    </row>
    <row r="13" spans="1:6" s="38" customFormat="1" ht="57.6" customHeight="1" x14ac:dyDescent="0.25">
      <c r="A13" s="28">
        <v>5</v>
      </c>
      <c r="B13" s="34" t="s">
        <v>41</v>
      </c>
      <c r="C13" s="35" t="s">
        <v>5</v>
      </c>
      <c r="D13" s="36">
        <v>12.5</v>
      </c>
      <c r="E13" s="37">
        <v>45</v>
      </c>
      <c r="F13" s="37">
        <f t="shared" si="0"/>
        <v>562.5</v>
      </c>
    </row>
    <row r="14" spans="1:6" s="38" customFormat="1" ht="57.6" customHeight="1" x14ac:dyDescent="0.25">
      <c r="A14" s="28">
        <v>6</v>
      </c>
      <c r="B14" s="34" t="s">
        <v>15</v>
      </c>
      <c r="C14" s="35" t="s">
        <v>5</v>
      </c>
      <c r="D14" s="36">
        <v>8</v>
      </c>
      <c r="E14" s="37">
        <v>45</v>
      </c>
      <c r="F14" s="37">
        <f t="shared" si="0"/>
        <v>360</v>
      </c>
    </row>
    <row r="15" spans="1:6" s="38" customFormat="1" ht="57.6" customHeight="1" x14ac:dyDescent="0.25">
      <c r="A15" s="28">
        <v>7</v>
      </c>
      <c r="B15" s="34" t="s">
        <v>46</v>
      </c>
      <c r="C15" s="35" t="s">
        <v>5</v>
      </c>
      <c r="D15" s="36">
        <v>0.5</v>
      </c>
      <c r="E15" s="37">
        <v>25</v>
      </c>
      <c r="F15" s="37">
        <f t="shared" si="0"/>
        <v>12.5</v>
      </c>
    </row>
    <row r="16" spans="1:6" s="38" customFormat="1" ht="30" customHeight="1" x14ac:dyDescent="0.25">
      <c r="A16" s="39" t="s">
        <v>12</v>
      </c>
      <c r="B16" s="40" t="s">
        <v>18</v>
      </c>
      <c r="C16" s="35"/>
      <c r="D16" s="36"/>
      <c r="E16" s="37"/>
      <c r="F16" s="43">
        <f>SUM(F9:F15)</f>
        <v>1745</v>
      </c>
    </row>
    <row r="17" spans="1:6" s="38" customFormat="1" ht="30" customHeight="1" x14ac:dyDescent="0.25">
      <c r="A17" s="39" t="s">
        <v>16</v>
      </c>
      <c r="B17" s="41" t="s">
        <v>17</v>
      </c>
      <c r="C17" s="35"/>
      <c r="D17" s="36"/>
      <c r="E17" s="37"/>
      <c r="F17" s="37"/>
    </row>
    <row r="18" spans="1:6" s="38" customFormat="1" ht="30" customHeight="1" x14ac:dyDescent="0.25">
      <c r="A18" s="28" t="s">
        <v>30</v>
      </c>
      <c r="B18" s="44" t="s">
        <v>31</v>
      </c>
      <c r="C18" s="35" t="s">
        <v>5</v>
      </c>
      <c r="D18" s="36">
        <v>5</v>
      </c>
      <c r="E18" s="37">
        <v>110</v>
      </c>
      <c r="F18" s="37">
        <f t="shared" si="0"/>
        <v>550</v>
      </c>
    </row>
    <row r="19" spans="1:6" s="38" customFormat="1" ht="112.15" customHeight="1" x14ac:dyDescent="0.25">
      <c r="A19" s="28">
        <v>2</v>
      </c>
      <c r="B19" s="34" t="s">
        <v>42</v>
      </c>
      <c r="C19" s="35" t="s">
        <v>5</v>
      </c>
      <c r="D19" s="36">
        <v>12.5</v>
      </c>
      <c r="E19" s="37">
        <v>140</v>
      </c>
      <c r="F19" s="37">
        <f t="shared" si="0"/>
        <v>1750</v>
      </c>
    </row>
    <row r="20" spans="1:6" s="38" customFormat="1" ht="30" customHeight="1" x14ac:dyDescent="0.25">
      <c r="A20" s="28">
        <v>3</v>
      </c>
      <c r="B20" s="34" t="s">
        <v>19</v>
      </c>
      <c r="C20" s="35" t="s">
        <v>20</v>
      </c>
      <c r="D20" s="36">
        <v>1250</v>
      </c>
      <c r="E20" s="37">
        <v>2.4</v>
      </c>
      <c r="F20" s="37">
        <f t="shared" si="0"/>
        <v>3000</v>
      </c>
    </row>
    <row r="21" spans="1:6" s="38" customFormat="1" ht="30" customHeight="1" x14ac:dyDescent="0.25">
      <c r="A21" s="39" t="s">
        <v>16</v>
      </c>
      <c r="B21" s="40" t="s">
        <v>26</v>
      </c>
      <c r="C21" s="35"/>
      <c r="D21" s="36"/>
      <c r="E21" s="37"/>
      <c r="F21" s="43">
        <f>SUM(F18:F20)</f>
        <v>5300</v>
      </c>
    </row>
    <row r="22" spans="1:6" s="38" customFormat="1" ht="30" customHeight="1" x14ac:dyDescent="0.25">
      <c r="A22" s="39" t="s">
        <v>21</v>
      </c>
      <c r="B22" s="41" t="s">
        <v>22</v>
      </c>
      <c r="C22" s="35"/>
      <c r="D22" s="36"/>
      <c r="E22" s="37"/>
      <c r="F22" s="37"/>
    </row>
    <row r="23" spans="1:6" s="38" customFormat="1" ht="66" customHeight="1" x14ac:dyDescent="0.25">
      <c r="A23" s="28">
        <v>1</v>
      </c>
      <c r="B23" s="34" t="s">
        <v>47</v>
      </c>
      <c r="C23" s="35" t="s">
        <v>7</v>
      </c>
      <c r="D23" s="36">
        <v>30</v>
      </c>
      <c r="E23" s="37">
        <v>20</v>
      </c>
      <c r="F23" s="37">
        <f t="shared" si="0"/>
        <v>600</v>
      </c>
    </row>
    <row r="24" spans="1:6" s="38" customFormat="1" ht="66.599999999999994" customHeight="1" x14ac:dyDescent="0.25">
      <c r="A24" s="28">
        <v>2</v>
      </c>
      <c r="B24" s="34" t="s">
        <v>23</v>
      </c>
      <c r="C24" s="35" t="s">
        <v>6</v>
      </c>
      <c r="D24" s="36">
        <v>2</v>
      </c>
      <c r="E24" s="37">
        <v>180</v>
      </c>
      <c r="F24" s="37">
        <f t="shared" si="0"/>
        <v>360</v>
      </c>
    </row>
    <row r="25" spans="1:6" s="38" customFormat="1" ht="42" customHeight="1" x14ac:dyDescent="0.25">
      <c r="A25" s="39" t="s">
        <v>21</v>
      </c>
      <c r="B25" s="42" t="s">
        <v>27</v>
      </c>
      <c r="C25" s="35"/>
      <c r="D25" s="36"/>
      <c r="E25" s="37"/>
      <c r="F25" s="43">
        <f>SUM(F23:F24)</f>
        <v>960</v>
      </c>
    </row>
    <row r="26" spans="1:6" s="38" customFormat="1" ht="30" customHeight="1" x14ac:dyDescent="0.25">
      <c r="A26" s="39" t="s">
        <v>24</v>
      </c>
      <c r="B26" s="41" t="s">
        <v>25</v>
      </c>
      <c r="C26" s="35"/>
      <c r="D26" s="36"/>
      <c r="E26" s="37"/>
      <c r="F26" s="37"/>
    </row>
    <row r="27" spans="1:6" s="38" customFormat="1" ht="52.15" customHeight="1" x14ac:dyDescent="0.25">
      <c r="A27" s="28">
        <v>1</v>
      </c>
      <c r="B27" s="34" t="s">
        <v>28</v>
      </c>
      <c r="C27" s="35" t="s">
        <v>29</v>
      </c>
      <c r="D27" s="36">
        <v>8</v>
      </c>
      <c r="E27" s="37">
        <v>6</v>
      </c>
      <c r="F27" s="37">
        <f t="shared" si="0"/>
        <v>48</v>
      </c>
    </row>
    <row r="28" spans="1:6" s="38" customFormat="1" ht="39" customHeight="1" x14ac:dyDescent="0.25">
      <c r="A28" s="28">
        <v>2</v>
      </c>
      <c r="B28" s="34" t="s">
        <v>48</v>
      </c>
      <c r="C28" s="35" t="s">
        <v>29</v>
      </c>
      <c r="D28" s="36">
        <v>30</v>
      </c>
      <c r="E28" s="37">
        <v>6</v>
      </c>
      <c r="F28" s="37">
        <f t="shared" si="0"/>
        <v>180</v>
      </c>
    </row>
    <row r="29" spans="1:6" s="38" customFormat="1" ht="30" customHeight="1" x14ac:dyDescent="0.25">
      <c r="A29" s="39" t="s">
        <v>24</v>
      </c>
      <c r="B29" s="42" t="s">
        <v>49</v>
      </c>
      <c r="C29" s="35"/>
      <c r="D29" s="36"/>
      <c r="E29" s="37"/>
      <c r="F29" s="43">
        <f>SUM(F27:F28)</f>
        <v>228</v>
      </c>
    </row>
    <row r="30" spans="1:6" s="38" customFormat="1" ht="30" customHeight="1" x14ac:dyDescent="0.25">
      <c r="A30" s="39" t="s">
        <v>50</v>
      </c>
      <c r="B30" s="40" t="s">
        <v>51</v>
      </c>
      <c r="C30" s="35"/>
      <c r="D30" s="36"/>
      <c r="E30" s="37"/>
      <c r="F30" s="37"/>
    </row>
    <row r="31" spans="1:6" s="38" customFormat="1" ht="64.150000000000006" customHeight="1" x14ac:dyDescent="0.25">
      <c r="A31" s="28">
        <v>1</v>
      </c>
      <c r="B31" s="34" t="s">
        <v>52</v>
      </c>
      <c r="C31" s="35" t="s">
        <v>20</v>
      </c>
      <c r="D31" s="36">
        <v>1500</v>
      </c>
      <c r="E31" s="37">
        <v>10</v>
      </c>
      <c r="F31" s="37">
        <f t="shared" si="0"/>
        <v>15000</v>
      </c>
    </row>
    <row r="32" spans="1:6" s="38" customFormat="1" ht="43.9" customHeight="1" x14ac:dyDescent="0.25">
      <c r="A32" s="28">
        <v>2</v>
      </c>
      <c r="B32" s="34" t="s">
        <v>53</v>
      </c>
      <c r="C32" s="35" t="s">
        <v>20</v>
      </c>
      <c r="D32" s="36">
        <v>1500</v>
      </c>
      <c r="E32" s="37">
        <v>10</v>
      </c>
      <c r="F32" s="37">
        <f t="shared" si="0"/>
        <v>15000</v>
      </c>
    </row>
    <row r="33" spans="1:6" s="38" customFormat="1" ht="50.45" customHeight="1" x14ac:dyDescent="0.25">
      <c r="A33" s="28">
        <v>3</v>
      </c>
      <c r="B33" s="34" t="s">
        <v>54</v>
      </c>
      <c r="C33" s="35" t="s">
        <v>20</v>
      </c>
      <c r="D33" s="36">
        <v>1500</v>
      </c>
      <c r="E33" s="37">
        <v>10</v>
      </c>
      <c r="F33" s="37">
        <f t="shared" si="0"/>
        <v>15000</v>
      </c>
    </row>
    <row r="34" spans="1:6" s="38" customFormat="1" ht="36" customHeight="1" x14ac:dyDescent="0.25">
      <c r="A34" s="28">
        <v>4</v>
      </c>
      <c r="B34" s="34" t="s">
        <v>64</v>
      </c>
      <c r="C34" s="35" t="s">
        <v>4</v>
      </c>
      <c r="D34" s="36">
        <v>54</v>
      </c>
      <c r="E34" s="37">
        <v>30</v>
      </c>
      <c r="F34" s="37">
        <f t="shared" si="0"/>
        <v>1620</v>
      </c>
    </row>
    <row r="35" spans="1:6" s="38" customFormat="1" ht="38.450000000000003" customHeight="1" x14ac:dyDescent="0.25">
      <c r="A35" s="28">
        <v>5</v>
      </c>
      <c r="B35" s="34" t="s">
        <v>65</v>
      </c>
      <c r="C35" s="35" t="s">
        <v>29</v>
      </c>
      <c r="D35" s="36">
        <v>19</v>
      </c>
      <c r="E35" s="37">
        <v>25</v>
      </c>
      <c r="F35" s="37">
        <f t="shared" si="0"/>
        <v>475</v>
      </c>
    </row>
    <row r="36" spans="1:6" s="38" customFormat="1" ht="49.15" customHeight="1" x14ac:dyDescent="0.25">
      <c r="A36" s="28">
        <v>6</v>
      </c>
      <c r="B36" s="34" t="s">
        <v>63</v>
      </c>
      <c r="C36" s="35" t="s">
        <v>29</v>
      </c>
      <c r="D36" s="36">
        <v>12</v>
      </c>
      <c r="E36" s="37">
        <v>30</v>
      </c>
      <c r="F36" s="37">
        <f t="shared" si="0"/>
        <v>360</v>
      </c>
    </row>
    <row r="37" spans="1:6" s="38" customFormat="1" ht="42" customHeight="1" x14ac:dyDescent="0.25">
      <c r="A37" s="28">
        <v>7</v>
      </c>
      <c r="B37" s="34" t="s">
        <v>66</v>
      </c>
      <c r="C37" s="49" t="s">
        <v>29</v>
      </c>
      <c r="D37" s="50">
        <v>9</v>
      </c>
      <c r="E37" s="51">
        <v>30</v>
      </c>
      <c r="F37" s="51">
        <f t="shared" si="0"/>
        <v>270</v>
      </c>
    </row>
    <row r="38" spans="1:6" s="38" customFormat="1" ht="44.45" customHeight="1" x14ac:dyDescent="0.25">
      <c r="A38" s="28">
        <v>8</v>
      </c>
      <c r="B38" s="34" t="s">
        <v>67</v>
      </c>
      <c r="C38" s="49" t="s">
        <v>29</v>
      </c>
      <c r="D38" s="50">
        <v>12</v>
      </c>
      <c r="E38" s="51">
        <v>25</v>
      </c>
      <c r="F38" s="51">
        <f t="shared" si="0"/>
        <v>300</v>
      </c>
    </row>
    <row r="39" spans="1:6" s="38" customFormat="1" ht="42" customHeight="1" x14ac:dyDescent="0.25">
      <c r="A39" s="28">
        <v>9</v>
      </c>
      <c r="B39" s="34" t="s">
        <v>68</v>
      </c>
      <c r="C39" s="49" t="s">
        <v>29</v>
      </c>
      <c r="D39" s="50">
        <v>19</v>
      </c>
      <c r="E39" s="51">
        <v>15</v>
      </c>
      <c r="F39" s="51">
        <f t="shared" si="0"/>
        <v>285</v>
      </c>
    </row>
    <row r="40" spans="1:6" s="38" customFormat="1" ht="19.899999999999999" customHeight="1" x14ac:dyDescent="0.25">
      <c r="A40" s="39" t="s">
        <v>50</v>
      </c>
      <c r="B40" s="40" t="s">
        <v>56</v>
      </c>
      <c r="C40" s="49"/>
      <c r="D40" s="50"/>
      <c r="E40" s="51"/>
      <c r="F40" s="53">
        <f>SUM(F31:F39)</f>
        <v>48310</v>
      </c>
    </row>
    <row r="41" spans="1:6" s="38" customFormat="1" ht="19.899999999999999" customHeight="1" x14ac:dyDescent="0.25">
      <c r="A41" s="54"/>
      <c r="B41" s="52"/>
      <c r="C41" s="49"/>
      <c r="D41" s="50"/>
      <c r="E41" s="51"/>
      <c r="F41" s="53"/>
    </row>
    <row r="42" spans="1:6" s="38" customFormat="1" ht="31.15" customHeight="1" x14ac:dyDescent="0.25">
      <c r="A42" s="29"/>
      <c r="B42" s="52" t="s">
        <v>55</v>
      </c>
      <c r="C42" s="49"/>
      <c r="D42" s="50"/>
      <c r="E42" s="51"/>
      <c r="F42" s="51"/>
    </row>
    <row r="43" spans="1:6" ht="14.25" customHeight="1" thickBot="1" x14ac:dyDescent="0.3">
      <c r="A43" s="29"/>
      <c r="B43" s="2"/>
      <c r="C43" s="3"/>
      <c r="D43" s="4"/>
      <c r="E43" s="9"/>
      <c r="F43" s="9"/>
    </row>
    <row r="44" spans="1:6" ht="16.5" thickBot="1" x14ac:dyDescent="0.3">
      <c r="A44" s="30"/>
      <c r="B44" s="5" t="s">
        <v>8</v>
      </c>
      <c r="C44" s="6"/>
      <c r="D44" s="7"/>
      <c r="E44" s="11"/>
      <c r="F44" s="14">
        <f>F40+F29+F25+F21+F16+F6</f>
        <v>57443</v>
      </c>
    </row>
    <row r="45" spans="1:6" ht="15.75" thickBot="1" x14ac:dyDescent="0.3">
      <c r="A45" s="31"/>
      <c r="B45" s="15" t="s">
        <v>10</v>
      </c>
      <c r="C45" s="6"/>
      <c r="D45" s="7"/>
      <c r="E45" s="11"/>
      <c r="F45" s="10">
        <f>F44*0.25</f>
        <v>14360.75</v>
      </c>
    </row>
    <row r="46" spans="1:6" ht="15.75" thickBot="1" x14ac:dyDescent="0.3">
      <c r="A46" s="31"/>
      <c r="B46" s="5" t="s">
        <v>9</v>
      </c>
      <c r="C46" s="6"/>
      <c r="D46" s="7"/>
      <c r="E46" s="11"/>
      <c r="F46" s="14">
        <f>F44+F45</f>
        <v>71803.75</v>
      </c>
    </row>
    <row r="47" spans="1:6" x14ac:dyDescent="0.25">
      <c r="B47" s="55"/>
      <c r="C47" s="16"/>
      <c r="D47" s="18"/>
      <c r="E47" s="19"/>
      <c r="F47" s="56"/>
    </row>
    <row r="48" spans="1:6" x14ac:dyDescent="0.25">
      <c r="B48" s="55"/>
      <c r="C48" s="16"/>
      <c r="D48" s="18"/>
      <c r="E48" s="19"/>
      <c r="F48" s="56"/>
    </row>
    <row r="49" spans="1:6" x14ac:dyDescent="0.25">
      <c r="B49" s="55"/>
      <c r="C49" s="16"/>
      <c r="D49" s="18"/>
      <c r="E49" s="19"/>
      <c r="F49" s="56"/>
    </row>
    <row r="50" spans="1:6" x14ac:dyDescent="0.25">
      <c r="B50" s="55"/>
      <c r="C50" s="16"/>
      <c r="D50" s="18"/>
      <c r="E50" s="19"/>
      <c r="F50" s="56"/>
    </row>
    <row r="51" spans="1:6" x14ac:dyDescent="0.25">
      <c r="B51" s="55"/>
      <c r="C51" s="16"/>
      <c r="D51" s="18"/>
      <c r="E51" s="19"/>
      <c r="F51" s="56"/>
    </row>
    <row r="52" spans="1:6" x14ac:dyDescent="0.25">
      <c r="B52" s="17"/>
      <c r="C52" s="16"/>
      <c r="D52" s="18"/>
      <c r="E52" s="19"/>
      <c r="F52" s="19"/>
    </row>
    <row r="53" spans="1:6" ht="15.75" x14ac:dyDescent="0.25">
      <c r="B53" s="24" t="s">
        <v>57</v>
      </c>
      <c r="C53" s="16"/>
      <c r="D53" s="18"/>
      <c r="E53" s="19"/>
      <c r="F53" s="19"/>
    </row>
    <row r="54" spans="1:6" x14ac:dyDescent="0.25">
      <c r="A54" s="27" t="s">
        <v>30</v>
      </c>
      <c r="B54" s="1" t="s">
        <v>58</v>
      </c>
      <c r="C54" s="16"/>
      <c r="D54" s="18"/>
      <c r="E54" s="19"/>
      <c r="F54" s="19" t="e">
        <f>#REF!</f>
        <v>#REF!</v>
      </c>
    </row>
    <row r="55" spans="1:6" x14ac:dyDescent="0.25">
      <c r="A55" s="27" t="s">
        <v>34</v>
      </c>
      <c r="B55" s="1" t="s">
        <v>59</v>
      </c>
      <c r="C55" s="16"/>
      <c r="D55" s="18"/>
      <c r="E55" s="19"/>
      <c r="F55" s="19">
        <f>F44</f>
        <v>57443</v>
      </c>
    </row>
    <row r="56" spans="1:6" x14ac:dyDescent="0.25">
      <c r="B56" s="57" t="s">
        <v>60</v>
      </c>
      <c r="C56" s="58"/>
      <c r="D56" s="59"/>
      <c r="E56" s="60"/>
      <c r="F56" s="60" t="e">
        <f>SUM(F54:F55)</f>
        <v>#REF!</v>
      </c>
    </row>
    <row r="57" spans="1:6" x14ac:dyDescent="0.25">
      <c r="B57" s="1" t="s">
        <v>61</v>
      </c>
      <c r="C57" s="16"/>
      <c r="D57" s="18"/>
      <c r="E57" s="19"/>
      <c r="F57" s="19" t="e">
        <f>F58-F56</f>
        <v>#REF!</v>
      </c>
    </row>
    <row r="58" spans="1:6" x14ac:dyDescent="0.25">
      <c r="B58" s="57" t="s">
        <v>62</v>
      </c>
      <c r="C58" s="58"/>
      <c r="D58" s="59"/>
      <c r="E58" s="60"/>
      <c r="F58" s="60" t="e">
        <f>F56*1.25</f>
        <v>#REF!</v>
      </c>
    </row>
    <row r="59" spans="1:6" ht="22.5" customHeight="1" x14ac:dyDescent="0.3">
      <c r="B59" s="20"/>
      <c r="C59" s="21"/>
      <c r="D59" s="22"/>
      <c r="E59" s="23"/>
      <c r="F59" s="23"/>
    </row>
    <row r="60" spans="1:6" ht="22.5" customHeight="1" x14ac:dyDescent="0.3">
      <c r="B60" s="20"/>
      <c r="C60" s="21"/>
      <c r="D60" s="22"/>
      <c r="E60" s="23"/>
      <c r="F60" s="23"/>
    </row>
    <row r="61" spans="1:6" ht="15.75" x14ac:dyDescent="0.25">
      <c r="A61" s="32"/>
      <c r="B61" s="24"/>
      <c r="C61" s="16"/>
      <c r="D61" s="18"/>
      <c r="E61" s="19"/>
      <c r="F61" s="19"/>
    </row>
    <row r="62" spans="1:6" x14ac:dyDescent="0.25">
      <c r="A62" s="33"/>
      <c r="B62" s="1"/>
      <c r="C62" s="16"/>
      <c r="D62" s="18"/>
      <c r="E62" s="19"/>
      <c r="F62" s="19"/>
    </row>
    <row r="63" spans="1:6" x14ac:dyDescent="0.25">
      <c r="B63" s="1"/>
      <c r="C63" s="16"/>
      <c r="D63" s="18"/>
      <c r="E63" s="19"/>
      <c r="F63" s="19"/>
    </row>
    <row r="64" spans="1:6" x14ac:dyDescent="0.25">
      <c r="B64" s="1"/>
      <c r="C64" s="16"/>
      <c r="D64" s="18"/>
      <c r="E64" s="19"/>
      <c r="F64" s="19"/>
    </row>
    <row r="65" spans="2:6" x14ac:dyDescent="0.25">
      <c r="B65" s="1"/>
      <c r="C65" s="16"/>
      <c r="D65" s="18"/>
      <c r="E65" s="19"/>
      <c r="F65" s="19"/>
    </row>
    <row r="66" spans="2:6" x14ac:dyDescent="0.25">
      <c r="B66" s="1"/>
      <c r="C66" s="16"/>
      <c r="D66" s="18"/>
      <c r="E66" s="19"/>
      <c r="F66" s="19"/>
    </row>
    <row r="67" spans="2:6" x14ac:dyDescent="0.25">
      <c r="B67" s="1"/>
      <c r="C67" s="16"/>
      <c r="D67" s="18"/>
      <c r="E67" s="19"/>
      <c r="F67" s="19"/>
    </row>
    <row r="68" spans="2:6" x14ac:dyDescent="0.25">
      <c r="B68" s="1"/>
      <c r="C68" s="16"/>
      <c r="D68" s="18"/>
      <c r="E68" s="19"/>
      <c r="F68" s="19"/>
    </row>
    <row r="69" spans="2:6" x14ac:dyDescent="0.25">
      <c r="B69" s="1"/>
      <c r="C69" s="16"/>
      <c r="D69" s="18"/>
      <c r="E69" s="19"/>
      <c r="F69" s="19"/>
    </row>
    <row r="70" spans="2:6" x14ac:dyDescent="0.25">
      <c r="B70" s="1"/>
      <c r="C70" s="16"/>
      <c r="D70" s="18"/>
      <c r="E70" s="19"/>
      <c r="F70" s="19"/>
    </row>
    <row r="71" spans="2:6" x14ac:dyDescent="0.25">
      <c r="B71" s="1"/>
      <c r="C71" s="16"/>
      <c r="D71" s="18"/>
      <c r="E71" s="19"/>
      <c r="F71" s="19"/>
    </row>
    <row r="72" spans="2:6" x14ac:dyDescent="0.25">
      <c r="B72" s="1"/>
      <c r="C72" s="16"/>
      <c r="D72" s="18"/>
      <c r="E72" s="19"/>
      <c r="F72" s="19"/>
    </row>
    <row r="73" spans="2:6" x14ac:dyDescent="0.25">
      <c r="B73" s="1"/>
      <c r="C73" s="16"/>
      <c r="D73" s="18"/>
      <c r="E73" s="19"/>
      <c r="F73" s="19"/>
    </row>
    <row r="74" spans="2:6" x14ac:dyDescent="0.25">
      <c r="B74" s="1"/>
      <c r="C74" s="16"/>
      <c r="D74" s="18"/>
      <c r="E74" s="19"/>
      <c r="F74" s="19"/>
    </row>
    <row r="75" spans="2:6" ht="22.5" customHeight="1" x14ac:dyDescent="0.3">
      <c r="B75" s="20"/>
      <c r="C75" s="21"/>
      <c r="D75" s="22"/>
      <c r="E75" s="23"/>
      <c r="F75" s="23"/>
    </row>
    <row r="76" spans="2:6" ht="22.5" customHeight="1" x14ac:dyDescent="0.3">
      <c r="B76" s="20"/>
      <c r="C76" s="21"/>
      <c r="D76" s="22"/>
      <c r="E76" s="23"/>
      <c r="F76" s="23"/>
    </row>
    <row r="77" spans="2:6" ht="22.5" customHeight="1" x14ac:dyDescent="0.3">
      <c r="B77" s="20"/>
      <c r="C77" s="21"/>
      <c r="D77" s="22"/>
      <c r="E77" s="23"/>
      <c r="F77" s="23"/>
    </row>
    <row r="78" spans="2:6" ht="18.75" x14ac:dyDescent="0.3">
      <c r="B78" s="20"/>
      <c r="F78" s="25"/>
    </row>
    <row r="79" spans="2:6" x14ac:dyDescent="0.25">
      <c r="B79" s="1"/>
    </row>
  </sheetData>
  <mergeCells count="1">
    <mergeCell ref="A1:D1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Nadstrešnica 1</vt:lpstr>
      <vt:lpstr>Nadstrešnica</vt:lpstr>
      <vt:lpstr>Nadstrešnica!Print_Area</vt:lpstr>
      <vt:lpstr>'Nadstrešnica 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2023-09-22T06:09:01Z</dcterms:modified>
</cp:coreProperties>
</file>